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richmondandwandsworth-my.sharepoint.com/personal/habiba_begum_richmondandwandsworth_gov_uk/Documents/Habiba Begum/Web pages/register/"/>
    </mc:Choice>
  </mc:AlternateContent>
  <xr:revisionPtr revIDLastSave="16" documentId="8_{B081A7DC-44C3-47B9-B1A5-BF175ABA882B}" xr6:coauthVersionLast="47" xr6:coauthVersionMax="47" xr10:uidLastSave="{2052F32D-55B4-4DD7-90D4-98A00E27C0E4}"/>
  <bookViews>
    <workbookView xWindow="-120" yWindow="-120" windowWidth="20730" windowHeight="11160" activeTab="3" xr2:uid="{00000000-000D-0000-FFFF-FFFF00000000}"/>
  </bookViews>
  <sheets>
    <sheet name="Environment" sheetId="1" r:id="rId1"/>
    <sheet name="People" sheetId="2" r:id="rId2"/>
    <sheet name="Corporate" sheetId="3" state="hidden" r:id="rId3"/>
    <sheet name="Corporate1" sheetId="4" r:id="rId4"/>
  </sheets>
  <definedNames>
    <definedName name="_xlnm._FilterDatabase" localSheetId="2" hidden="1">Corporate!$D$1:$U$1</definedName>
    <definedName name="_xlnm._FilterDatabase" localSheetId="3" hidden="1">Corporate1!$A$2:$U$226</definedName>
    <definedName name="_xlnm._FilterDatabase" localSheetId="0" hidden="1">Environment!$A$2:$P$159</definedName>
    <definedName name="_xlnm._FilterDatabase" localSheetId="1" hidden="1">People!$A$2:$U$112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1" i="1" l="1"/>
  <c r="G120" i="1"/>
  <c r="P3" i="1"/>
  <c r="P29" i="1" l="1"/>
  <c r="G49" i="1"/>
  <c r="G50" i="1"/>
  <c r="P44" i="1"/>
  <c r="P95" i="1"/>
  <c r="P41" i="1"/>
  <c r="P101" i="1"/>
  <c r="P103" i="1"/>
  <c r="P139" i="1"/>
  <c r="P23" i="1"/>
  <c r="P94" i="1"/>
  <c r="P93" i="1"/>
  <c r="P64" i="1"/>
  <c r="P38" i="1"/>
  <c r="P98" i="1"/>
  <c r="P149" i="1"/>
  <c r="P65" i="1"/>
  <c r="P109" i="1"/>
  <c r="P111" i="1"/>
  <c r="P110" i="1"/>
  <c r="P51" i="1"/>
  <c r="P60" i="1"/>
  <c r="P147" i="1"/>
  <c r="P86" i="1"/>
  <c r="P69" i="1"/>
  <c r="P88" i="1"/>
  <c r="P47" i="1"/>
  <c r="P132" i="1"/>
  <c r="P119" i="1"/>
  <c r="P45" i="1"/>
  <c r="P66" i="1"/>
  <c r="P138" i="1"/>
  <c r="P128" i="1"/>
  <c r="P87" i="1"/>
  <c r="P151" i="1"/>
  <c r="P152" i="1"/>
  <c r="P102" i="1"/>
  <c r="P142" i="1"/>
  <c r="P122" i="1"/>
  <c r="P46" i="1"/>
  <c r="P26" i="1"/>
  <c r="P27" i="1"/>
  <c r="P25" i="1"/>
  <c r="P6" i="1"/>
  <c r="P5" i="1"/>
  <c r="P4" i="1"/>
  <c r="P7" i="1"/>
  <c r="P8" i="1"/>
  <c r="P129" i="1"/>
  <c r="P135" i="1"/>
  <c r="P100" i="1"/>
  <c r="P48" i="1"/>
  <c r="P134" i="1"/>
  <c r="P35" i="1"/>
  <c r="P61" i="1"/>
  <c r="P113" i="1"/>
  <c r="P63" i="1"/>
  <c r="P108" i="1"/>
  <c r="P107" i="1"/>
  <c r="P148" i="1"/>
  <c r="P145" i="1"/>
  <c r="P133" i="1"/>
  <c r="P115" i="1"/>
  <c r="P114" i="1"/>
  <c r="P117" i="1"/>
  <c r="P116" i="1"/>
  <c r="P124" i="1"/>
  <c r="P42" i="1"/>
  <c r="P99" i="1"/>
  <c r="P92" i="1"/>
  <c r="P52" i="1"/>
  <c r="P143" i="1"/>
  <c r="P97" i="1"/>
  <c r="P24" i="1"/>
  <c r="P68" i="1"/>
  <c r="P127" i="1"/>
  <c r="P125" i="1"/>
  <c r="P126" i="1"/>
  <c r="P146" i="1"/>
  <c r="P28" i="1"/>
  <c r="P62" i="1"/>
  <c r="P96" i="1"/>
  <c r="P150" i="1"/>
  <c r="P130" i="1"/>
  <c r="P91" i="1"/>
  <c r="P106" i="1"/>
  <c r="P140" i="1"/>
  <c r="P141" i="1"/>
  <c r="P112" i="1"/>
  <c r="P131" i="1"/>
  <c r="P14" i="1"/>
  <c r="P19" i="1"/>
  <c r="P21" i="1"/>
  <c r="P20" i="1"/>
  <c r="P17" i="1"/>
  <c r="P13" i="1"/>
  <c r="P16" i="1"/>
  <c r="P15" i="1"/>
  <c r="P18" i="1"/>
  <c r="P12" i="1"/>
  <c r="P22" i="1"/>
  <c r="P137" i="1"/>
  <c r="P136" i="1"/>
  <c r="P104" i="1"/>
  <c r="P105" i="1"/>
  <c r="P154" i="1"/>
  <c r="P67" i="1"/>
  <c r="P59" i="1"/>
  <c r="P58" i="1"/>
  <c r="P57" i="1"/>
  <c r="P54" i="1"/>
  <c r="P56" i="1"/>
  <c r="P55" i="1"/>
  <c r="P37" i="1"/>
  <c r="P32" i="1"/>
  <c r="P43" i="1"/>
  <c r="P30" i="1"/>
  <c r="P31" i="1"/>
  <c r="P36" i="1"/>
  <c r="P77" i="1"/>
  <c r="P78" i="1"/>
  <c r="P83" i="1"/>
  <c r="P79" i="1"/>
  <c r="P84" i="1"/>
  <c r="P82" i="1"/>
  <c r="P70" i="1"/>
  <c r="P81" i="1"/>
  <c r="P71" i="1"/>
  <c r="P85" i="1"/>
  <c r="P74" i="1"/>
  <c r="P80" i="1"/>
  <c r="P72" i="1"/>
  <c r="P73" i="1"/>
  <c r="P76" i="1"/>
  <c r="P75" i="1"/>
  <c r="P53" i="1"/>
  <c r="G63" i="1"/>
  <c r="K93" i="1"/>
  <c r="G17" i="1"/>
  <c r="G16" i="1"/>
  <c r="G15" i="1"/>
  <c r="G14" i="1"/>
  <c r="G13" i="1"/>
  <c r="G12" i="1"/>
  <c r="G21" i="1"/>
  <c r="G22" i="1"/>
  <c r="G19" i="1"/>
  <c r="K52" i="1"/>
  <c r="F137" i="3"/>
  <c r="F146" i="3"/>
  <c r="K86" i="1"/>
  <c r="G41" i="2"/>
  <c r="G42" i="2"/>
  <c r="G43" i="2"/>
  <c r="G44" i="2"/>
  <c r="G27" i="2"/>
  <c r="O140" i="3"/>
  <c r="G98" i="1"/>
  <c r="P123" i="1"/>
  <c r="O174" i="3"/>
  <c r="O175" i="3"/>
  <c r="K115" i="1"/>
  <c r="N35" i="3"/>
  <c r="O35" i="3"/>
  <c r="K102" i="1"/>
  <c r="G30" i="1"/>
  <c r="G31" i="1"/>
  <c r="G142" i="1"/>
  <c r="G143" i="1"/>
  <c r="K131" i="3"/>
  <c r="N174" i="3"/>
  <c r="N175" i="3"/>
</calcChain>
</file>

<file path=xl/sharedStrings.xml><?xml version="1.0" encoding="utf-8"?>
<sst xmlns="http://schemas.openxmlformats.org/spreadsheetml/2006/main" count="6428" uniqueCount="1539">
  <si>
    <t>Contract Title</t>
  </si>
  <si>
    <t>Wandsworth/ Richmond / Both</t>
  </si>
  <si>
    <t>Description of the goods, works or services</t>
  </si>
  <si>
    <t>Supplier</t>
  </si>
  <si>
    <t>Annual Value (incl % split if both)</t>
  </si>
  <si>
    <t>Lifetime Value (incl % split if both</t>
  </si>
  <si>
    <t>VAT that cannot be recovered</t>
  </si>
  <si>
    <t>Contract Start Date</t>
  </si>
  <si>
    <t>Contract End Date (updated if extended)</t>
  </si>
  <si>
    <t>Contract Review date (18 months)</t>
  </si>
  <si>
    <t>Sourcing Process Used</t>
  </si>
  <si>
    <t>SME?</t>
  </si>
  <si>
    <t>Department</t>
  </si>
  <si>
    <t>Procurement Category</t>
  </si>
  <si>
    <t>Expired?</t>
  </si>
  <si>
    <t>Extension full term start date</t>
  </si>
  <si>
    <t>Extension full term end date</t>
  </si>
  <si>
    <t>PB Permitted extension end date</t>
  </si>
  <si>
    <t>Notes</t>
  </si>
  <si>
    <t>PA2028-7</t>
  </si>
  <si>
    <t>Parks and Open Spaces - Exterior Planting Services - Lot 7</t>
  </si>
  <si>
    <t>Richmond</t>
  </si>
  <si>
    <t>Planting of trees</t>
  </si>
  <si>
    <t>The Landscape Group Ltd</t>
  </si>
  <si>
    <t>Framework</t>
  </si>
  <si>
    <t>Environment and Community Services</t>
  </si>
  <si>
    <t>Environment</t>
  </si>
  <si>
    <t>PA2028-6</t>
  </si>
  <si>
    <t>Parks and Open Spaces - Events Management Services - Lot 6</t>
  </si>
  <si>
    <t>The Event Umbrella Ltd</t>
  </si>
  <si>
    <t>Originally 23/02/25 expiry, but framework ends 31/01/25 (see PB paper 17/02/21)</t>
  </si>
  <si>
    <t>PA2028-5</t>
  </si>
  <si>
    <t>Parks and Open Spaces - Park Patrol Services - Lot 5</t>
  </si>
  <si>
    <t>Parkguard Ltd</t>
  </si>
  <si>
    <t>PA2028-4</t>
  </si>
  <si>
    <t>Parks and Open Spaces - Play Inspection and Maintenance - Lot 4</t>
  </si>
  <si>
    <t>Continental Landscapes Ltd</t>
  </si>
  <si>
    <t>PA2028-2</t>
  </si>
  <si>
    <t>Parks and Open Spaces - Arboriculture Services - Lot 2</t>
  </si>
  <si>
    <t>Arboriculture Services</t>
  </si>
  <si>
    <t>KPS Contractors Ltd</t>
  </si>
  <si>
    <t>PA2028-1</t>
  </si>
  <si>
    <t>Parks and Open Spaces - Amenity Landscape Service - Lot 1</t>
  </si>
  <si>
    <t>Parks and Open Spaces Maintenance</t>
  </si>
  <si>
    <t>2848TC</t>
  </si>
  <si>
    <t>1,000 Homes - Town Planning and Communication Consultancy Services at Ackroydon Development Sites</t>
  </si>
  <si>
    <t>Wandsworth</t>
  </si>
  <si>
    <t>Town Planning and Communication Consultancy Services at Ackroydon Development Sites</t>
  </si>
  <si>
    <t>Stantec</t>
  </si>
  <si>
    <t>one off</t>
  </si>
  <si>
    <t>Quotes</t>
  </si>
  <si>
    <t>Yes</t>
  </si>
  <si>
    <t>Housing and Regeneration</t>
  </si>
  <si>
    <t>2844TC</t>
  </si>
  <si>
    <t>1,000 Homes - Town Planning and Communication Consultancy Services at Ashburton Development Sites</t>
  </si>
  <si>
    <t>Town Planning and Communication Consultancy Services at Ashburton Development Sites</t>
  </si>
  <si>
    <t>2810TC</t>
  </si>
  <si>
    <t>1,000 Homes - Town Planning and Communication Consultancy Services at Eastwood North and South Development Site</t>
  </si>
  <si>
    <t>Town Planning and communication consultancy services for Eastwood North and South Development Sites</t>
  </si>
  <si>
    <t>GL Hearn</t>
  </si>
  <si>
    <t>2692-11</t>
  </si>
  <si>
    <t>Community Tennis Development Programme - Carlisle Park</t>
  </si>
  <si>
    <t>Community tennis development programme at tennis court sites across Richmond</t>
  </si>
  <si>
    <t>Live Love Sport Ltd</t>
  </si>
  <si>
    <t>Open</t>
  </si>
  <si>
    <t>2692-10</t>
  </si>
  <si>
    <t>Community Tennis Development Programme - Moormead</t>
  </si>
  <si>
    <t>Jezz Hooton</t>
  </si>
  <si>
    <t>2692-09</t>
  </si>
  <si>
    <t>Community Tennis Development Programme York House Gardens</t>
  </si>
  <si>
    <t>2692-08</t>
  </si>
  <si>
    <t>Community Tennis Development Programme - Kings Field</t>
  </si>
  <si>
    <t>BEST Tennis</t>
  </si>
  <si>
    <t>2692-07</t>
  </si>
  <si>
    <t>Community Tennis Development Programme - Kneller Gardens</t>
  </si>
  <si>
    <t>2692-06</t>
  </si>
  <si>
    <t>Community Tennis Development Programme - Old Deer Park</t>
  </si>
  <si>
    <t>2692-05</t>
  </si>
  <si>
    <t>Community Tennis Development Programme - King Georges Field</t>
  </si>
  <si>
    <t>2692-04</t>
  </si>
  <si>
    <t>Community Tennis Development Programme - Westerly Ware</t>
  </si>
  <si>
    <t>K5 Tennis Coaching Ltd</t>
  </si>
  <si>
    <t>separate lease</t>
  </si>
  <si>
    <t>2692-03</t>
  </si>
  <si>
    <t>Community Tennis Development Programme - Palewell Common</t>
  </si>
  <si>
    <t>Community Parks Tennis</t>
  </si>
  <si>
    <t>2692-02</t>
  </si>
  <si>
    <t>Community Tennis Development Programme - Sheen Common</t>
  </si>
  <si>
    <t>2692-01</t>
  </si>
  <si>
    <t>Community Tennis Development Programme - Cambridge Gardens</t>
  </si>
  <si>
    <t>2671U</t>
  </si>
  <si>
    <t>Urban Design Study</t>
  </si>
  <si>
    <t>Urban Design Study for Richmond</t>
  </si>
  <si>
    <t>Ove Arup &amp; Partners</t>
  </si>
  <si>
    <t>One Off</t>
  </si>
  <si>
    <t>Below Threshold Procurement</t>
  </si>
  <si>
    <t>2671G</t>
  </si>
  <si>
    <t>Green Belt and Open Spaces Study</t>
  </si>
  <si>
    <t>Green Belt and Open Space study for Richmond</t>
  </si>
  <si>
    <t>2662F</t>
  </si>
  <si>
    <t>Professional Property Services Framework</t>
  </si>
  <si>
    <t>Both</t>
  </si>
  <si>
    <t>Property-related consultancies</t>
  </si>
  <si>
    <t>£300,493 (R 30% / W 70%)</t>
  </si>
  <si>
    <t>£1,201,973 (R 30% / W 70%)</t>
  </si>
  <si>
    <t>n/a</t>
  </si>
  <si>
    <t>Restricted</t>
  </si>
  <si>
    <t>2662-002</t>
  </si>
  <si>
    <t>Professional Property Services Rating and Asset Valuation Services</t>
  </si>
  <si>
    <t>Wilks Head Eve</t>
  </si>
  <si>
    <t>£83,409 (R 24% / W 76%)</t>
  </si>
  <si>
    <t>£500,456 (R 24% / W 76%)</t>
  </si>
  <si>
    <t>2662-001</t>
  </si>
  <si>
    <t>Professional Property Services Landlord Service</t>
  </si>
  <si>
    <t>Avison Young</t>
  </si>
  <si>
    <t>£609,568 (R 38% / W 62%)</t>
  </si>
  <si>
    <t>£3,657,408 (R 38% / W 62%)</t>
  </si>
  <si>
    <t>2620W</t>
  </si>
  <si>
    <t>Free Floating Car Sharing Agreement</t>
  </si>
  <si>
    <t xml:space="preserve">ZipCar Flex arrangement </t>
  </si>
  <si>
    <t>ZipCar UK Limited</t>
  </si>
  <si>
    <t>Variable</t>
  </si>
  <si>
    <t>Direct Award</t>
  </si>
  <si>
    <t>2620R</t>
  </si>
  <si>
    <t>2076-02</t>
  </si>
  <si>
    <t>Asbestos Survey and Sampling Services</t>
  </si>
  <si>
    <t>Pennington</t>
  </si>
  <si>
    <t>OJEU</t>
  </si>
  <si>
    <t>2076-01</t>
  </si>
  <si>
    <t>Environtec</t>
  </si>
  <si>
    <t>0SLKE</t>
  </si>
  <si>
    <t>BIG South London Innovation Support Programme</t>
  </si>
  <si>
    <t>Innovation support programme for local businesses in South London Partnership</t>
  </si>
  <si>
    <t>London South Bank University</t>
  </si>
  <si>
    <t>One off</t>
  </si>
  <si>
    <t>No</t>
  </si>
  <si>
    <t>Chief Executive</t>
  </si>
  <si>
    <t>Milestone Contracting Ltd</t>
  </si>
  <si>
    <t>Repairs and Maintenance Services to Vacant Properties</t>
  </si>
  <si>
    <t>Milestone Contracting ltd</t>
  </si>
  <si>
    <t>PiLON Ltd</t>
  </si>
  <si>
    <t>Maintenance of Fixed Fire Fighting Equipment</t>
  </si>
  <si>
    <t>Maintenance of fixed fire fighting equipment at housing estates</t>
  </si>
  <si>
    <t>UK Dry Risers Maintenance Ltd</t>
  </si>
  <si>
    <t>Asbestos Removal and Encapsulation Services</t>
  </si>
  <si>
    <t>Removal of asbestos</t>
  </si>
  <si>
    <t>Cablesheer Asbestos Ltd</t>
  </si>
  <si>
    <t>Bird Control, Proofing and Clearance Services</t>
  </si>
  <si>
    <t>Removal and control of birds</t>
  </si>
  <si>
    <t>Ark Pest Control</t>
  </si>
  <si>
    <t>Tooting Bec Athletics Track Replacement</t>
  </si>
  <si>
    <t>Contract for the provision of the Replacement of the Tooting Bec Athletics Track</t>
  </si>
  <si>
    <t>Bernhard Sports Services</t>
  </si>
  <si>
    <t>Tooting Bec Athletics Track</t>
  </si>
  <si>
    <t>Replacement of the Tooting Bec Athletics Track</t>
  </si>
  <si>
    <t>Bernhards Sports Surfaces Ltd</t>
  </si>
  <si>
    <t xml:space="preserve">Environment and Community Services </t>
  </si>
  <si>
    <t>Provision of Cleaning of Windows and other Glazing Boroughwide</t>
  </si>
  <si>
    <t>F &amp; G Cleaners Ltd</t>
  </si>
  <si>
    <t>Window Cleaning Services to Communal Windows and Other Glazing on Housing Estates</t>
  </si>
  <si>
    <t>Cleaning of windows at housing estates</t>
  </si>
  <si>
    <t>F. &amp; G. Cleaners Ltd</t>
  </si>
  <si>
    <t>Ice Cream Concession</t>
  </si>
  <si>
    <t>EMA Catering Ltd</t>
  </si>
  <si>
    <t>-£44,200.00</t>
  </si>
  <si>
    <t xml:space="preserve">Beacon Library Furniture Provider </t>
  </si>
  <si>
    <t>Beacon Library Furniture Provider for Wandsworth Town and Putney Libraries</t>
  </si>
  <si>
    <t>Portsdown Office Ltd</t>
  </si>
  <si>
    <t>Cost Consultancy Alton Estate Regeneration</t>
  </si>
  <si>
    <t>Alton Estate Regeneration cost consultants</t>
  </si>
  <si>
    <t>Mace Ltd</t>
  </si>
  <si>
    <t>Replacement of Artificial Pitches at Shene and Lincoln Fields Sports Centres</t>
  </si>
  <si>
    <t>Contract for the Replacement of Artificial Pitches at Shene and Lincoln Fields Sports Centres</t>
  </si>
  <si>
    <t>Velocity Sports Ltd</t>
  </si>
  <si>
    <t>Public Health Funeral Services</t>
  </si>
  <si>
    <t>Funeral services under statutory duty Section 46(1) of Public Health, Control of Diseases Act 1984</t>
  </si>
  <si>
    <t>Evershed Brothers Limited</t>
  </si>
  <si>
    <t>£94,120.00 (R 20%/W 80%)</t>
  </si>
  <si>
    <t>£282,360.00  (R20%/W80)</t>
  </si>
  <si>
    <t>OJEU - Open</t>
  </si>
  <si>
    <t>Adult Social Care</t>
  </si>
  <si>
    <t>Services to Analyse Water Samples</t>
  </si>
  <si>
    <t>Cold water sampling and testing</t>
  </si>
  <si>
    <t>South East Water</t>
  </si>
  <si>
    <t>Mobile Catering Licence for Battersea Park</t>
  </si>
  <si>
    <t>Mobile Catering Licence - Battersea Park</t>
  </si>
  <si>
    <t>Reactive Maintenance of Door Entry Systems in Domestic Dwellings: Battersea (Lot 1)</t>
  </si>
  <si>
    <t>Reactive Maintenance of Door Entry Systems in Domestic Dwellings</t>
  </si>
  <si>
    <t>Certus Security LLP</t>
  </si>
  <si>
    <t>Housing &amp; Regeneration</t>
  </si>
  <si>
    <t>Reactive Maintenance of Door Entry Systems in Domestic Dwellings: Tooting &amp; Putney (Lot 2)</t>
  </si>
  <si>
    <t>DSSL Group Ltd</t>
  </si>
  <si>
    <t>Supply of Commercial Vehicles for Operational Services</t>
  </si>
  <si>
    <t>Supply of lorries for Highway maintenance</t>
  </si>
  <si>
    <t>DAF Trucks Ltd</t>
  </si>
  <si>
    <t>Highway Maintenance Fleet Lease</t>
  </si>
  <si>
    <t>Lease of Highway Maintenance Vehicles</t>
  </si>
  <si>
    <t>Venson Automotive Ltd</t>
  </si>
  <si>
    <t>Arch42 Enhancement</t>
  </si>
  <si>
    <t>Enhacement of Arch 42 in Nine Elms via design and works</t>
  </si>
  <si>
    <t>Projects Office</t>
  </si>
  <si>
    <t>Business and Resident Support Services for Covid-19 - Richmond Start Ups</t>
  </si>
  <si>
    <t>General support for start ups and early growth SME business sector</t>
  </si>
  <si>
    <t>CPG Executive Consulting</t>
  </si>
  <si>
    <t>Business and Resident Support Services for Covid-19 - Richmond Creative Industry</t>
  </si>
  <si>
    <t>Bespoke programme of support for creative sector</t>
  </si>
  <si>
    <t>Business and Resident Support Services for Covid-19 - Richmond Leisure Industry</t>
  </si>
  <si>
    <t>Bespoke programme of support for hospitality, leisure and tourism sector</t>
  </si>
  <si>
    <t>Business and Resident Support Services for Covid-19 - Wandsworth Creative Industry</t>
  </si>
  <si>
    <t>Creative United</t>
  </si>
  <si>
    <t>Business and Resident Support Services for Covid-19 - Wandsworth Digital Programme</t>
  </si>
  <si>
    <t>Pilot of the Wandsworth's Get Digital initative to support businesses get online</t>
  </si>
  <si>
    <t>Enterprise Nation</t>
  </si>
  <si>
    <t>Business and Resident Support Services for Covid-19 - Wandsworth Start Ups</t>
  </si>
  <si>
    <t>Virgin StartUp</t>
  </si>
  <si>
    <t>Supply of Asphalt Repair Equipment</t>
  </si>
  <si>
    <t>Purchase of asphalt repair equipment for highway maintenance</t>
  </si>
  <si>
    <t>Thermal Road Repair</t>
  </si>
  <si>
    <t>Main Contractor at Fordyce House, Colson Way</t>
  </si>
  <si>
    <t>New build construction of 8 apartments at Garages North of Fordyce House, Colson Way SW16 (Furzedown)</t>
  </si>
  <si>
    <t>HA Marks Limited</t>
  </si>
  <si>
    <t>Fire Risk Assessment for Housing</t>
  </si>
  <si>
    <t>Fire Risk Assessments</t>
  </si>
  <si>
    <t>Fire Compliance Management Services Ltd</t>
  </si>
  <si>
    <t>01/05/0224</t>
  </si>
  <si>
    <t>Lift Monitoring Services</t>
  </si>
  <si>
    <t>Monitoring of lifts at housing estates</t>
  </si>
  <si>
    <t>Thames Valley Control</t>
  </si>
  <si>
    <t>Town Hall Masterplanning Consultancy</t>
  </si>
  <si>
    <t>Masterplanning Consultancy services for Town Hall</t>
  </si>
  <si>
    <t>Turner &amp; Townsend Ltd</t>
  </si>
  <si>
    <t xml:space="preserve">Sustainability Support Services </t>
  </si>
  <si>
    <t>Energy and sustainability support for planning applications and ad-hoc services</t>
  </si>
  <si>
    <t>Climate Integrated Solutions</t>
  </si>
  <si>
    <t>Repairs to communal aerial systems boroughwide</t>
  </si>
  <si>
    <t>Repairs to aerial systems at housing estates</t>
  </si>
  <si>
    <t>Metro Digital Television Limited</t>
  </si>
  <si>
    <t>Cashless Parking Services</t>
  </si>
  <si>
    <t>ParkNow Ltd</t>
  </si>
  <si>
    <t>£4,000,000 (W 77%/R23%)</t>
  </si>
  <si>
    <t>no</t>
  </si>
  <si>
    <t>Graffiti Removal</t>
  </si>
  <si>
    <t>Graffiti removal</t>
  </si>
  <si>
    <t>Anti-GraffitI Systems Ltd</t>
  </si>
  <si>
    <t>Stock Condition Surveys for Housing</t>
  </si>
  <si>
    <t>Condition surveys of Council housing stock</t>
  </si>
  <si>
    <t>Pennington Choices Ltd</t>
  </si>
  <si>
    <t>Area Repairs - Tenanted Southern (Lot 2)</t>
  </si>
  <si>
    <t>Tenanted property repairs to Southern area</t>
  </si>
  <si>
    <t>Breyer Group</t>
  </si>
  <si>
    <t>Area Repairs - Tenanted Central (Lot 3)</t>
  </si>
  <si>
    <t>Tenanted property repairs to Central area</t>
  </si>
  <si>
    <t>Area Repairs - Communal Western (Lot 12)</t>
  </si>
  <si>
    <t>Communal area repairs across estates in Western area</t>
  </si>
  <si>
    <t>Area Repairs - Communal Southern (Lot 10)</t>
  </si>
  <si>
    <t>Communal area repairs across estates in Southern area</t>
  </si>
  <si>
    <t>Area Repairs - Plumbing and Tanks (Lot 13)</t>
  </si>
  <si>
    <t>Repairs to plumbing and tanks across estates in Central, Eastern, Western and Southern areas</t>
  </si>
  <si>
    <t>Drain Surgeon Services Ltd</t>
  </si>
  <si>
    <t>Area Repairs - Communal Central (Lot 11)</t>
  </si>
  <si>
    <t>Communal area repairs across estates in Central area</t>
  </si>
  <si>
    <t>FG Keen Ltd</t>
  </si>
  <si>
    <t>Area Repairs - Communal Eastern (Lot 9)</t>
  </si>
  <si>
    <t>Communal area repairs across estates in Eastern area</t>
  </si>
  <si>
    <t>Area Repairs -Specialist metalworks Primary (Lot 14)</t>
  </si>
  <si>
    <t>Specialist metalwork repairs across estates in Central, Eastern, Western and Southern areas</t>
  </si>
  <si>
    <t>JCS Metalworks</t>
  </si>
  <si>
    <t>Area Repairs - Vacant Western (Lot 8)</t>
  </si>
  <si>
    <t>Vacant property repairs across estates in Western area</t>
  </si>
  <si>
    <t>MNM Property Services Ltd</t>
  </si>
  <si>
    <t>Area Repairs - Vacant Eastern (Lot 5)</t>
  </si>
  <si>
    <t>Vacant property repairs across estates in Eastern area</t>
  </si>
  <si>
    <t>Area Repairs - In-house services across all areas</t>
  </si>
  <si>
    <t>Area repairs in tenanted properties, vacant properties and communal areas and specialist works boroughwide</t>
  </si>
  <si>
    <t>Operational Services (In-house)</t>
  </si>
  <si>
    <t>DA</t>
  </si>
  <si>
    <t>Area Repairs - Tenanted Eastern (Lot 1)</t>
  </si>
  <si>
    <t>Tenanted property repairs to Eastern area</t>
  </si>
  <si>
    <t>Purdy Contracts Ltd</t>
  </si>
  <si>
    <t>Area Repairs - Tenanted Western (Lot 4)</t>
  </si>
  <si>
    <t>Tenanted property repairs to Western area</t>
  </si>
  <si>
    <t>Area Repairs - Vacant Southern (Lot 6)</t>
  </si>
  <si>
    <t>Vacant property repairs across estates in Southern area</t>
  </si>
  <si>
    <t>Area Repairs - Vacant Central (Lot 7)</t>
  </si>
  <si>
    <t>Vacant property repairs across estates in Central area</t>
  </si>
  <si>
    <t>Area Repairs - Specialist metalworks Secondary (Lot 15)</t>
  </si>
  <si>
    <t>WC Evans</t>
  </si>
  <si>
    <t>Street Cleansing - Richmond</t>
  </si>
  <si>
    <t>Road and pathway cleansing</t>
  </si>
  <si>
    <t>Recycling of Paper and Card</t>
  </si>
  <si>
    <t>Concession for the Collection and recycling paper and card</t>
  </si>
  <si>
    <t>Newport Paper Company Ltd</t>
  </si>
  <si>
    <t>Servicing And Maintenance Of Lightning Protection Systems Boroughwide</t>
  </si>
  <si>
    <t>Central High Rise Ltd</t>
  </si>
  <si>
    <t>Tree Planting and Supply (Tree Supply)</t>
  </si>
  <si>
    <t>Supply of trees</t>
  </si>
  <si>
    <t>Barcham Trees</t>
  </si>
  <si>
    <t>1 further year allowed to 2025 not to go back to PB</t>
  </si>
  <si>
    <t>Tree Planting and Supply (Tree Planting)</t>
  </si>
  <si>
    <t>Green Garden Co</t>
  </si>
  <si>
    <t>Electricity and Gas</t>
  </si>
  <si>
    <t>Supply of utilities for Council facilities and properties</t>
  </si>
  <si>
    <t>LASER</t>
  </si>
  <si>
    <t>£11,300,000 (R 15% / W 85%)</t>
  </si>
  <si>
    <t>£45,200,000 (R 15% / W 85%)</t>
  </si>
  <si>
    <t>Horticultural Maintenance</t>
  </si>
  <si>
    <t>Horticultural Maintenance of Parks and Open Spaces, Grave Digging, Litter Picking and Booking of Sports Facilities</t>
  </si>
  <si>
    <t>Tree Maintenance Services to Highways and Emergency Works</t>
  </si>
  <si>
    <t>Arboriculture service</t>
  </si>
  <si>
    <t>Glendale Countryside Ltd</t>
  </si>
  <si>
    <t>Tree Maintenance Services to Parks and Open Spaces</t>
  </si>
  <si>
    <t>Clinical Waste Collection</t>
  </si>
  <si>
    <t>Collection of clinical waste from households</t>
  </si>
  <si>
    <t>Medisort</t>
  </si>
  <si>
    <t>Fire Alarm and Emergency Lighting maintenance for Housing Boroughwide</t>
  </si>
  <si>
    <t>Fire alarm and emergency lighting maintenance for Council housing stock</t>
  </si>
  <si>
    <t>Millwood Servicing Ltd</t>
  </si>
  <si>
    <t>Heavy Plant Equipment Hire</t>
  </si>
  <si>
    <t>Hire of heavy equipment for Council's downstream facility</t>
  </si>
  <si>
    <t>John Hanlon &amp; Company Ltd</t>
  </si>
  <si>
    <t xml:space="preserve">Testing of Electrical Fittings and Remedial Works Boroughwide </t>
  </si>
  <si>
    <t>Testing of Electrical Fittings and Remedial Works across Council Housing Stock</t>
  </si>
  <si>
    <t>Smith and Byford Ltd</t>
  </si>
  <si>
    <t>Housing Surveys</t>
  </si>
  <si>
    <t>provision of housing surveys</t>
  </si>
  <si>
    <t>BMG Research Ltd</t>
  </si>
  <si>
    <t>Oak Processionary Moth</t>
  </si>
  <si>
    <t>Spraying and removal of oak processionary moths</t>
  </si>
  <si>
    <t>F A Bartlett Tree Experts</t>
  </si>
  <si>
    <t>Wandsworth Town Hall Master Plan Study</t>
  </si>
  <si>
    <t>Masterplanning study</t>
  </si>
  <si>
    <t>Rapidly Deployable Unattended CCTV Cameras</t>
  </si>
  <si>
    <t xml:space="preserve">Unattended Rapidly Deployable CCTV Cameras </t>
  </si>
  <si>
    <t>Marston (Holdings) Ltd</t>
  </si>
  <si>
    <t>£320,000 (R 53% / W 47%)</t>
  </si>
  <si>
    <t>£1,822,000 (R 53% / W 47%)</t>
  </si>
  <si>
    <t>N/A</t>
  </si>
  <si>
    <t>Wandsworth Bridge Refurbishment</t>
  </si>
  <si>
    <t>Wandsworth Bridge refurbishment</t>
  </si>
  <si>
    <t>Volker Laser</t>
  </si>
  <si>
    <t>Cleaning and Associated Services at Housing Estates - Tooting and Battersea</t>
  </si>
  <si>
    <t>Cleaning services at housing estates</t>
  </si>
  <si>
    <t xml:space="preserve">Lewis &amp; Graves Partnership Ltd </t>
  </si>
  <si>
    <t>3 lots - expire 24/01/24, 18/03/25, 25/11/25</t>
  </si>
  <si>
    <t>Cleaning and Associated Services at Housing Estates - Putney and Roehampton</t>
  </si>
  <si>
    <t xml:space="preserve">Pinnacle </t>
  </si>
  <si>
    <t>OJEU - Restricted</t>
  </si>
  <si>
    <t>Electrical Vehicle Charging Points</t>
  </si>
  <si>
    <t>Charging points for electric vehicles</t>
  </si>
  <si>
    <t>Siemens plc</t>
  </si>
  <si>
    <t>£130,000 (R 50% / W 50%)</t>
  </si>
  <si>
    <t>£800,000 (R 50% / W 50%)</t>
  </si>
  <si>
    <t>Lift Maintenance - Domestic Dwellings and Sheltered Accomodation (Boroughwide) - Contract A</t>
  </si>
  <si>
    <t>Maintenance of lifts at housing estates</t>
  </si>
  <si>
    <t>Amalgamated Lifts</t>
  </si>
  <si>
    <t>Lift Maintenance - Domestic Dwellings and Sheltered Accomodation (Boroughwide) - Contract B</t>
  </si>
  <si>
    <t>Liftec Lifts</t>
  </si>
  <si>
    <t>Supply of refuse and recycling containers - Waste and recycling sacks (Lot 3)</t>
  </si>
  <si>
    <t>Supply of refuse and recycling containers - Waste and recycling sacks</t>
  </si>
  <si>
    <t>Cromwell Polythene Limited</t>
  </si>
  <si>
    <t>Supply of refuse and recycling containers - Metal waste and recycling bins (Lot 1)</t>
  </si>
  <si>
    <t>Supply of refuse and recycling containers - Metal waste and recycling bins</t>
  </si>
  <si>
    <t>Storm Environmental Ltd</t>
  </si>
  <si>
    <t>Supply of refuse and recycling containers - Recycling boxes (Lot 4)</t>
  </si>
  <si>
    <t xml:space="preserve">Supply of refuse and recycling containers - Recycling boxes </t>
  </si>
  <si>
    <t>Straight Manufacturing Limited</t>
  </si>
  <si>
    <t>Cremators and Associated Goods and Services for Putney Vale Crematorium</t>
  </si>
  <si>
    <t>New cremator and ongoing servicing</t>
  </si>
  <si>
    <t>Facultatieve Technologies Ltd</t>
  </si>
  <si>
    <t>Litter Enforcement</t>
  </si>
  <si>
    <t>Litter enforcement</t>
  </si>
  <si>
    <t>LED Luminaires and Central Management System (Part 1)</t>
  </si>
  <si>
    <t xml:space="preserve">Contract for the one-off procurement of LED luminaires and CMS system, on a long term parts and labour warranty (15yr for luminaire;10yr for node) </t>
  </si>
  <si>
    <t>Halophane Europe Ltd</t>
  </si>
  <si>
    <t>LED Luminaires and Central Management System (Part 2)</t>
  </si>
  <si>
    <t>CMS system software maintenance and support contract (2+23)</t>
  </si>
  <si>
    <t>Kitchen and Bathroom Renewals - Phase 10</t>
  </si>
  <si>
    <t>Packaged service for renewals at several housing estates</t>
  </si>
  <si>
    <t>Amber Construction</t>
  </si>
  <si>
    <t>ext. +10 yrs</t>
  </si>
  <si>
    <t>Kitchen and Bathroom Renewals - Phase 9</t>
  </si>
  <si>
    <t>Durkan Ltd</t>
  </si>
  <si>
    <t>ext. '+8 yrs</t>
  </si>
  <si>
    <t>Waste Collection: Recyling and Waste Collection Residential and Commercial</t>
  </si>
  <si>
    <t>Waste and recycling collection</t>
  </si>
  <si>
    <t>Serco</t>
  </si>
  <si>
    <t>Residential Removal Services</t>
  </si>
  <si>
    <t>Top Removals Ltd</t>
  </si>
  <si>
    <t xml:space="preserve">Wandsworth </t>
  </si>
  <si>
    <t>Asbestos sampling</t>
  </si>
  <si>
    <t>Pennington Choices Ltd - secondary</t>
  </si>
  <si>
    <t>Environtec Ltd - primary</t>
  </si>
  <si>
    <t>Public Realm and Major Highway Works</t>
  </si>
  <si>
    <t xml:space="preserve">Road works and improvements </t>
  </si>
  <si>
    <t>FM Conway Ltd</t>
  </si>
  <si>
    <t>£9,800,000 (R 67% / W 33%)</t>
  </si>
  <si>
    <t>£98,000,000 (R 67% / W 33%)</t>
  </si>
  <si>
    <t>Affordable Housing Contributions and Viability Assessment on Small Sites</t>
  </si>
  <si>
    <t>Bespoke Property consultants Ltd</t>
  </si>
  <si>
    <t xml:space="preserve">Intrusive Gas Audit to Gas Contractors </t>
  </si>
  <si>
    <t>Auditing of gas and heating contractors</t>
  </si>
  <si>
    <t>Phoenix Compliancy Management Limited</t>
  </si>
  <si>
    <t>Gas and Heating Maintenance communal and domestic - Lot 2</t>
  </si>
  <si>
    <t>Heating maintenance at a number of housing estates</t>
  </si>
  <si>
    <t>P H Jones</t>
  </si>
  <si>
    <t>Gas and Heating Maintenance communal and domestic - Lot 1</t>
  </si>
  <si>
    <t>Smith &amp; Byford</t>
  </si>
  <si>
    <t>Gas and Heating Maintenance communal and domestic - Lot 3</t>
  </si>
  <si>
    <t>T Brown Group Ltd</t>
  </si>
  <si>
    <t>Recycling of Textiles and Shoes</t>
  </si>
  <si>
    <t>Collection and recycling of textiles</t>
  </si>
  <si>
    <t>TRAID</t>
  </si>
  <si>
    <t>REstricted</t>
  </si>
  <si>
    <t>Parking Enforcement Services</t>
  </si>
  <si>
    <t>Saba Park Services</t>
  </si>
  <si>
    <t>Emergency Works Rectifying Dangerous Structures</t>
  </si>
  <si>
    <t>emergency works rectifying dangerous structures</t>
  </si>
  <si>
    <t>Community Transport and Shop Mobility Services</t>
  </si>
  <si>
    <t>Transport service for those with need</t>
  </si>
  <si>
    <t>Wandsworth Community Transport</t>
  </si>
  <si>
    <t>School Cleaning Services</t>
  </si>
  <si>
    <t>Cleaning at Schools</t>
  </si>
  <si>
    <t>Solo Service Group Ltd</t>
  </si>
  <si>
    <t>Children's Services</t>
  </si>
  <si>
    <t>Leisure and Cultural Services</t>
  </si>
  <si>
    <t xml:space="preserve">Provision of leisure and cultural services </t>
  </si>
  <si>
    <t>Enable</t>
  </si>
  <si>
    <t>Maintenance Services for Communal Extract Fans and Boosted Water Pumpsets boroughwide</t>
  </si>
  <si>
    <t>Maintenance of extract fans and water pumpsets at housing estates</t>
  </si>
  <si>
    <t xml:space="preserve">Smith &amp; Byford Ltd </t>
  </si>
  <si>
    <t>2 year extension available</t>
  </si>
  <si>
    <t>NSL Limited</t>
  </si>
  <si>
    <t>Cleaning Services to Sheltered Housing and Aged and Homeless Persons dwellings Lot 2</t>
  </si>
  <si>
    <t>Cleaning Services to Sheltered Housing and Aged and Homeless Persons dwellings</t>
  </si>
  <si>
    <t>Accuro Environmental</t>
  </si>
  <si>
    <t>Commercial Cleaning and Associated Services lot 1</t>
  </si>
  <si>
    <t>Cleaning of Council facilities</t>
  </si>
  <si>
    <t>Servest Group</t>
  </si>
  <si>
    <t>£1,595,000 (R 60% / W 40%)</t>
  </si>
  <si>
    <t>£11,165,000 (R 60% / W 40%)</t>
  </si>
  <si>
    <t>Redevelopment of Tooting Triangle site</t>
  </si>
  <si>
    <t>Redevelopment and management of the sports facility</t>
  </si>
  <si>
    <t>TFC Leisure</t>
  </si>
  <si>
    <t>Vehicle Relocation Removal, Pound and Payment Centre Management Services</t>
  </si>
  <si>
    <t>Vehicle removal and relocation</t>
  </si>
  <si>
    <t>Disability Arts Project</t>
  </si>
  <si>
    <t>Arts services for children with disabilities</t>
  </si>
  <si>
    <t>Action Space</t>
  </si>
  <si>
    <t>Arts services for adults with disabilities</t>
  </si>
  <si>
    <t>Oily Cart</t>
  </si>
  <si>
    <t>Putt in the Park</t>
  </si>
  <si>
    <t>Putt in the Park and Café</t>
  </si>
  <si>
    <t>Trovecroft Ltd</t>
  </si>
  <si>
    <t>High Ropes Course</t>
  </si>
  <si>
    <t>Adventure Forest Ltd (Go Ape)</t>
  </si>
  <si>
    <t>Adventure Forest</t>
  </si>
  <si>
    <t>Go Ape</t>
  </si>
  <si>
    <t>Leisure Centres and Sports Facilities Management</t>
  </si>
  <si>
    <t>Managed service for leisure centres</t>
  </si>
  <si>
    <t>Places for People Leisure Management Ltd</t>
  </si>
  <si>
    <t>Garden Maintenance Services On Housing Estates (Boroughwide)</t>
  </si>
  <si>
    <t>Maintenance of gardens at housing estates</t>
  </si>
  <si>
    <t>Ground Control Ltd</t>
  </si>
  <si>
    <t>Street Cleansing - Wandsworth</t>
  </si>
  <si>
    <t>Library and Heritage Services</t>
  </si>
  <si>
    <t>Managed service for libraries</t>
  </si>
  <si>
    <t>Greenwich Leisure Limited</t>
  </si>
  <si>
    <t>OJEU - Competitive Dialogue</t>
  </si>
  <si>
    <t>Tennis Court Management Service</t>
  </si>
  <si>
    <t>Management of the tennis court</t>
  </si>
  <si>
    <t>All Win Tennis Ltd</t>
  </si>
  <si>
    <t>Emergency, Out of Hours, Repairs Service at Housing Estates</t>
  </si>
  <si>
    <t>Repairs for emergency issues at housing estates</t>
  </si>
  <si>
    <t>Recreational Concessions for Battersea Park - Cycle hire</t>
  </si>
  <si>
    <t>Recreational Concessions for Battersea Park - Recumbent bike hire</t>
  </si>
  <si>
    <t>BlueBird Boats</t>
  </si>
  <si>
    <t>Recreational Concessions for Battersea Park - Boat hire</t>
  </si>
  <si>
    <t>London Recumbents Ltd</t>
  </si>
  <si>
    <t>Waste Collection: Refuse Collection and Associated Activities</t>
  </si>
  <si>
    <t xml:space="preserve">CCTV Services </t>
  </si>
  <si>
    <t>Establishment of new control room and upgrade of CCTV network</t>
  </si>
  <si>
    <t>Videcom Ltd</t>
  </si>
  <si>
    <t>£1,330,000 (R X% / W X%)</t>
  </si>
  <si>
    <t>£1,330,000 (R X % / W X%)</t>
  </si>
  <si>
    <t>3125-01</t>
  </si>
  <si>
    <t>Back to Base Car Club</t>
  </si>
  <si>
    <t>Zipcar (UK) Ltd</t>
  </si>
  <si>
    <t>-£117,528 (R 15% / W 85%)</t>
  </si>
  <si>
    <t>-£352,584(R 15%/W 85%)</t>
  </si>
  <si>
    <t>3125-02</t>
  </si>
  <si>
    <t>Enterprise Rent-A-Car UK Ltd (trading as Enterprise Car Club)</t>
  </si>
  <si>
    <t>-£35,939 (R 23% / W 77%)</t>
  </si>
  <si>
    <t>-£107,819 (R 23% / W 77%)</t>
  </si>
  <si>
    <t>3125-03</t>
  </si>
  <si>
    <t>Ubeeqo UK Ltd</t>
  </si>
  <si>
    <t>-£50,336 (R 11% / W 89%)</t>
  </si>
  <si>
    <t>-£151,007 (R 11% / W 89%)</t>
  </si>
  <si>
    <t>3125-04</t>
  </si>
  <si>
    <t>Hiyacar Limited</t>
  </si>
  <si>
    <t>3125-05</t>
  </si>
  <si>
    <t>Co-Wheels Car Club Community Interest Company</t>
  </si>
  <si>
    <t>CPT</t>
  </si>
  <si>
    <t>PB Date</t>
  </si>
  <si>
    <t>Notes, Jo</t>
  </si>
  <si>
    <t>Specialist</t>
  </si>
  <si>
    <t>Proclass Code 1</t>
  </si>
  <si>
    <t>SU Specifics</t>
  </si>
  <si>
    <t>Proclass Code 2</t>
  </si>
  <si>
    <t>1941/873/834</t>
  </si>
  <si>
    <t>HSPS - Homeless - single, homeless, rough sleepers</t>
  </si>
  <si>
    <r>
      <rPr>
        <sz val="11"/>
        <color rgb="FF000000"/>
        <rFont val="Calibri"/>
      </rPr>
      <t xml:space="preserve">HSPS - Homeless - single, homeless, rough sleepers (2 years extension option available)  Provider developing a womens service - housing may procure via spot - </t>
    </r>
    <r>
      <rPr>
        <sz val="11"/>
        <color rgb="FF5B9BD5"/>
        <rFont val="Calibri"/>
      </rPr>
      <t>no further contract</t>
    </r>
    <r>
      <rPr>
        <sz val="11"/>
        <color rgb="FF000000"/>
        <rFont val="Calibri"/>
      </rPr>
      <t>.</t>
    </r>
  </si>
  <si>
    <t>Connections at St Martins</t>
  </si>
  <si>
    <t>Adults</t>
  </si>
  <si>
    <t>People</t>
  </si>
  <si>
    <t>Requested commissioner to align on a PB date</t>
  </si>
  <si>
    <t>EA</t>
  </si>
  <si>
    <t>Accreditation of Direct Payments Advice and Support Services in Richmond</t>
  </si>
  <si>
    <r>
      <rPr>
        <sz val="11"/>
        <color rgb="FF000000"/>
        <rFont val="Calibri"/>
      </rPr>
      <t xml:space="preserve">Accreditation of Direct Payments Advice and Support Services (3+2);  NEW CONTRACT STARTS JULY 2023 </t>
    </r>
    <r>
      <rPr>
        <sz val="11"/>
        <color rgb="FF5B9BD5"/>
        <rFont val="Calibri"/>
      </rPr>
      <t>Patrick</t>
    </r>
  </si>
  <si>
    <t>Ruils</t>
  </si>
  <si>
    <t>As above</t>
  </si>
  <si>
    <t>PP</t>
  </si>
  <si>
    <t>Accreditation of Direct Payments Advice and Support Services in Wandsworth</t>
  </si>
  <si>
    <r>
      <rPr>
        <sz val="11"/>
        <color rgb="FF000000"/>
        <rFont val="Calibri"/>
      </rPr>
      <t xml:space="preserve">Accreditation of Direct Payments Advice and Support Services (3+2); NEW CONTRACT STARTS JULY 2023 </t>
    </r>
    <r>
      <rPr>
        <sz val="11"/>
        <color rgb="FF5B9BD5"/>
        <rFont val="Calibri"/>
      </rPr>
      <t>Patrick</t>
    </r>
  </si>
  <si>
    <t>Vibrance</t>
  </si>
  <si>
    <t>30/09/2020</t>
  </si>
  <si>
    <t>2-year extension option to July 23 available; but low volume of demand discouraging incumbent suppliers. Commissioning intentions TBC</t>
  </si>
  <si>
    <t>Family Support Service for  Children with SEND</t>
  </si>
  <si>
    <r>
      <rPr>
        <sz val="11"/>
        <color rgb="FF000000"/>
        <rFont val="Calibri"/>
        <scheme val="minor"/>
      </rPr>
      <t xml:space="preserve">Contract terminates on 30 Jun 2023. </t>
    </r>
    <r>
      <rPr>
        <sz val="11"/>
        <color rgb="FF4472C4"/>
        <rFont val="Calibri"/>
        <scheme val="minor"/>
      </rPr>
      <t>Tender exercise ongoing, new contract to commence from 1st Jul 23.</t>
    </r>
  </si>
  <si>
    <t>Contact a Family</t>
  </si>
  <si>
    <t>Childrens</t>
  </si>
  <si>
    <t>Young Persons Health Agency</t>
  </si>
  <si>
    <r>
      <rPr>
        <sz val="11"/>
        <color rgb="FF000000"/>
        <rFont val="Calibri"/>
        <scheme val="minor"/>
      </rPr>
      <t xml:space="preserve">Young Persons Health Agency (Tender exercise ongoing new contract from 1 Jul 23) </t>
    </r>
    <r>
      <rPr>
        <sz val="11"/>
        <color rgb="FF4472C4"/>
        <rFont val="Calibri"/>
        <scheme val="minor"/>
      </rPr>
      <t>Edward</t>
    </r>
  </si>
  <si>
    <t>Catch 22 Charity Ltd (3+2)</t>
  </si>
  <si>
    <t>NA</t>
  </si>
  <si>
    <t>Semi Independent Dynamic Purchasing Vehicle and Accreditation Services</t>
  </si>
  <si>
    <r>
      <rPr>
        <sz val="11"/>
        <color rgb="FF000000"/>
        <rFont val="Calibri"/>
      </rPr>
      <t xml:space="preserve">Services Accessed as Part of Membership of Commissioning Alliance </t>
    </r>
    <r>
      <rPr>
        <sz val="11"/>
        <color rgb="FF4472C4"/>
        <rFont val="Calibri"/>
      </rPr>
      <t>Not a procurement, Edward to update once known.</t>
    </r>
  </si>
  <si>
    <t>Commissioning Alliance</t>
  </si>
  <si>
    <t>SEND Central Brokerage Service</t>
  </si>
  <si>
    <r>
      <rPr>
        <sz val="11"/>
        <color rgb="FF000000"/>
        <rFont val="Calibri"/>
      </rPr>
      <t xml:space="preserve">Services Accessed as Part of Membership of Commissioning Alliance </t>
    </r>
    <r>
      <rPr>
        <sz val="11"/>
        <color rgb="FF4472C4"/>
        <rFont val="Calibri"/>
      </rPr>
      <t>(see above)</t>
    </r>
  </si>
  <si>
    <t>Voluntary Sector Needs Analysis</t>
  </si>
  <si>
    <r>
      <rPr>
        <sz val="11"/>
        <color rgb="FF000000"/>
        <rFont val="Calibri"/>
      </rPr>
      <t>Voluntary Sector Needs Analysis and Design of Infrastructure and Capacity Buildig Support (</t>
    </r>
    <r>
      <rPr>
        <sz val="11"/>
        <color rgb="FF4472C4"/>
        <rFont val="Calibri"/>
      </rPr>
      <t>one off only</t>
    </r>
    <r>
      <rPr>
        <sz val="11"/>
        <color rgb="FF000000"/>
        <rFont val="Calibri"/>
      </rPr>
      <t>)</t>
    </r>
  </si>
  <si>
    <t>Rocket Science UK</t>
  </si>
  <si>
    <t>RFQ</t>
  </si>
  <si>
    <t>Peripatetic Sensory Support Service</t>
  </si>
  <si>
    <r>
      <rPr>
        <sz val="11"/>
        <color rgb="FF000000"/>
        <rFont val="Calibri"/>
        <scheme val="minor"/>
      </rPr>
      <t xml:space="preserve">Sensory Support-Linden Lodge (Optional 2-year extensions available). </t>
    </r>
    <r>
      <rPr>
        <sz val="11"/>
        <color rgb="FF4472C4"/>
        <rFont val="Calibri"/>
        <scheme val="minor"/>
      </rPr>
      <t>Service to be delivered in-house from Sept 23.</t>
    </r>
  </si>
  <si>
    <t>Multi Academy Trust</t>
  </si>
  <si>
    <t>SI</t>
  </si>
  <si>
    <t xml:space="preserve">SEN Home to School Transport </t>
  </si>
  <si>
    <r>
      <rPr>
        <sz val="11"/>
        <color rgb="FF000000"/>
        <rFont val="Calibri"/>
        <scheme val="minor"/>
      </rPr>
      <t xml:space="preserve">Provision of Home to School SEN Transport  (7 + 3)   </t>
    </r>
    <r>
      <rPr>
        <sz val="11"/>
        <color rgb="FF4472C4"/>
        <rFont val="Calibri"/>
        <scheme val="minor"/>
      </rPr>
      <t>Edward to update when complete.</t>
    </r>
  </si>
  <si>
    <t>HCT Group</t>
  </si>
  <si>
    <t>Specialist Day Care for Persons with Learning Disabilities (One Trust)</t>
  </si>
  <si>
    <r>
      <rPr>
        <sz val="11"/>
        <color rgb="FF000000"/>
        <rFont val="Calibri"/>
      </rPr>
      <t xml:space="preserve">Specialist Day Care for Leaning Disability (One Trust); </t>
    </r>
    <r>
      <rPr>
        <sz val="11"/>
        <color rgb="FF4472C4"/>
        <rFont val="Calibri"/>
      </rPr>
      <t>Contract to cease 30th Sept 2023, values taken from PB Report 2019</t>
    </r>
  </si>
  <si>
    <t>One Trust</t>
  </si>
  <si>
    <t>LB</t>
  </si>
  <si>
    <t>LD</t>
  </si>
  <si>
    <t>Grandmentors Programme</t>
  </si>
  <si>
    <r>
      <rPr>
        <sz val="11"/>
        <color rgb="FF000000"/>
        <rFont val="Calibri"/>
      </rPr>
      <t xml:space="preserve">Grandmentors programme to support young people </t>
    </r>
    <r>
      <rPr>
        <sz val="11"/>
        <color rgb="FF5B9BD5"/>
        <rFont val="Calibri"/>
      </rPr>
      <t>Will terminate on expiry date</t>
    </r>
  </si>
  <si>
    <t>Volunteering Matters</t>
  </si>
  <si>
    <t xml:space="preserve">Luminous Residential Children's Home Support Service </t>
  </si>
  <si>
    <r>
      <rPr>
        <sz val="11"/>
        <color rgb="FF000000"/>
        <rFont val="Calibri"/>
      </rPr>
      <t xml:space="preserve">Specialist Children's Home Support Service - (3yr contract with 2yr option). Annual contract value renegotiated to £999,765 for 2yr optional period.  </t>
    </r>
    <r>
      <rPr>
        <sz val="11"/>
        <color rgb="FF5B9BD5"/>
        <rFont val="Calibri"/>
      </rPr>
      <t>Was to come inhouse but Ana now considering direct awarding (Jo 1/6/23)</t>
    </r>
  </si>
  <si>
    <t>St Christopher's Fellowship</t>
  </si>
  <si>
    <t>Theatre in Education</t>
  </si>
  <si>
    <t>Supporting Early Help and Prevention of Exploitation through Theatre in Education (2+2)</t>
  </si>
  <si>
    <t>Loudmouth Education and Training</t>
  </si>
  <si>
    <t>£75,600 initial
(£151,200 if ext.)</t>
  </si>
  <si>
    <t>PH</t>
  </si>
  <si>
    <t>LD Learning Disability - Adults - Housing &amp; Support (Melody Road)</t>
  </si>
  <si>
    <r>
      <rPr>
        <sz val="11"/>
        <color rgb="FF000000"/>
        <rFont val="Calibri"/>
      </rPr>
      <t xml:space="preserve">(Care Support and Housing Support Services for Adults - Learning Disabilities) LD Learning Disability - Adults - Housing &amp; Support (Melody Road) 5+5 </t>
    </r>
    <r>
      <rPr>
        <sz val="11"/>
        <color rgb="FF4472C4"/>
        <rFont val="Calibri"/>
      </rPr>
      <t>Louisa to update</t>
    </r>
  </si>
  <si>
    <t>Creative Support Ltd. (Optivio, Registered social landlord)</t>
  </si>
  <si>
    <t>Mind Of My Own App and Support Service</t>
  </si>
  <si>
    <r>
      <rPr>
        <sz val="11"/>
        <color rgb="FF000000"/>
        <rFont val="Calibri"/>
      </rPr>
      <t xml:space="preserve">Provision of Mind Of My Own App </t>
    </r>
    <r>
      <rPr>
        <sz val="11"/>
        <color rgb="FF4472C4"/>
        <rFont val="Calibri"/>
      </rPr>
      <t>Edward following up</t>
    </r>
  </si>
  <si>
    <t>Mind Of My Own</t>
  </si>
  <si>
    <t>PA1993</t>
  </si>
  <si>
    <t>Pan London Online Sexual Health Service - (city of London - lead Authority)</t>
  </si>
  <si>
    <r>
      <rPr>
        <sz val="11"/>
        <color rgb="FF000000"/>
        <rFont val="Calibri"/>
      </rPr>
      <t xml:space="preserve">Pan London Online Sexual Health Service for ordering sexual health self-test  kits - (city of London - lead Authority for 27 other Councils including R &amp;W) (5+1+1+1+1).  LBRuT is responsibe for 20.43% of the annual and total contract values shown with Wandsworth responsible for 79.57 % </t>
    </r>
    <r>
      <rPr>
        <sz val="11"/>
        <color rgb="FF4472C4"/>
        <rFont val="Calibri"/>
      </rPr>
      <t>Tai to update</t>
    </r>
  </si>
  <si>
    <t>Preventx Ltd.</t>
  </si>
  <si>
    <t>TA</t>
  </si>
  <si>
    <t>SH</t>
  </si>
  <si>
    <t>Family Drug and alcohol court support service</t>
  </si>
  <si>
    <r>
      <rPr>
        <sz val="11"/>
        <color rgb="FF000000"/>
        <rFont val="Calibri"/>
      </rPr>
      <t xml:space="preserve">Family Drug and alcohol court support service. Optional 2yr (1+1) period available.  </t>
    </r>
    <r>
      <rPr>
        <sz val="11"/>
        <color rgb="FF5B9BD5"/>
        <rFont val="Calibri"/>
      </rPr>
      <t>Going through award via SO83, Edward.</t>
    </r>
  </si>
  <si>
    <t>Merton Borough Council (lead council - pan london contract)</t>
  </si>
  <si>
    <t>supported Living Services, for People with a Learning Disability, at Stag Lane, Wandsworth</t>
  </si>
  <si>
    <r>
      <rPr>
        <sz val="11"/>
        <color rgb="FF000000"/>
        <rFont val="Calibri"/>
      </rPr>
      <t xml:space="preserve">Supported Living Services for persons with LD </t>
    </r>
    <r>
      <rPr>
        <sz val="11"/>
        <color rgb="FF4472C4"/>
        <rFont val="Calibri"/>
      </rPr>
      <t>ROSE</t>
    </r>
  </si>
  <si>
    <t>Brandon Trust</t>
  </si>
  <si>
    <t>Review of Public Health Lifestyle Offer in Richmond</t>
  </si>
  <si>
    <t>Review of Lifestyles services in Richmond</t>
  </si>
  <si>
    <t>Healthwatch Richmond</t>
  </si>
  <si>
    <t>2151/2098R</t>
  </si>
  <si>
    <t>Community advice services - citizens advice Richmond</t>
  </si>
  <si>
    <r>
      <rPr>
        <sz val="11"/>
        <color rgb="FF000000"/>
        <rFont val="Calibri"/>
      </rPr>
      <t xml:space="preserve">Community Advice Services - citizens advice Richmond (2+1+1+1DA)  </t>
    </r>
    <r>
      <rPr>
        <sz val="11"/>
        <color rgb="FF5B9BD5"/>
        <rFont val="Calibri"/>
      </rPr>
      <t>In hand assigned to Taiwo</t>
    </r>
  </si>
  <si>
    <t>Citizens Advice Richmond</t>
  </si>
  <si>
    <t>Cex</t>
  </si>
  <si>
    <t>Community Advice Service Richmond</t>
  </si>
  <si>
    <r>
      <rPr>
        <sz val="11"/>
        <color rgb="FF000000"/>
        <rFont val="Calibri"/>
      </rPr>
      <t xml:space="preserve">Community Advice Service Richmond (2+1+1+1DA)  </t>
    </r>
    <r>
      <rPr>
        <sz val="11"/>
        <color rgb="FF5B9BD5"/>
        <rFont val="Calibri"/>
      </rPr>
      <t>In hand with Taiwo</t>
    </r>
  </si>
  <si>
    <t>Richmond Aid</t>
  </si>
  <si>
    <t>Winter Enhanced Flu Vaccination Programme - School Based Staff</t>
  </si>
  <si>
    <r>
      <rPr>
        <sz val="11"/>
        <color rgb="FF000000"/>
        <rFont val="Calibri"/>
      </rPr>
      <t xml:space="preserve">Flu Vaccinationfor School Based Staff  </t>
    </r>
    <r>
      <rPr>
        <sz val="11"/>
        <color rgb="FF4472C4"/>
        <rFont val="Calibri"/>
      </rPr>
      <t>(procured annually via Tai)</t>
    </r>
  </si>
  <si>
    <t>Boots UK Ltd</t>
  </si>
  <si>
    <t>1994/106</t>
  </si>
  <si>
    <t>LD Phase 2&amp;3 - Right Care Right Place - Lot 4 and 5</t>
  </si>
  <si>
    <r>
      <rPr>
        <sz val="11"/>
        <color rgb="FF000000"/>
        <rFont val="Calibri"/>
      </rPr>
      <t xml:space="preserve">Learning Disability Right Care Right Place - Lot 4 and 5 (also known as Richmond LD Program Phase 2&amp;3) </t>
    </r>
    <r>
      <rPr>
        <sz val="11"/>
        <color rgb="FF4472C4"/>
        <rFont val="Calibri"/>
      </rPr>
      <t>ROSE</t>
    </r>
  </si>
  <si>
    <t>Metropolitan</t>
  </si>
  <si>
    <t>AP</t>
  </si>
  <si>
    <t>2150/2098/879</t>
  </si>
  <si>
    <t>Advice service for EU Nationals living in Wandsworth (EPRS)</t>
  </si>
  <si>
    <t xml:space="preserve">Advice service for EU Nationals living in Wandsworth (EPRS); contract extended to date in 'End Date' column. </t>
  </si>
  <si>
    <t>Citizens Advice Wandsworth</t>
  </si>
  <si>
    <r>
      <rPr>
        <sz val="11"/>
        <color rgb="FF000000"/>
        <rFont val="Calibri"/>
      </rPr>
      <t xml:space="preserve">Integrated Sexual Health Services (Wandsworth, Richmond, Merton) </t>
    </r>
    <r>
      <rPr>
        <sz val="11"/>
        <color rgb="FF4472C4"/>
        <rFont val="Calibri"/>
      </rPr>
      <t>Taiwo</t>
    </r>
  </si>
  <si>
    <t xml:space="preserve">Open Access Walk-In Clinics ; delivering broad Sexual Health Services </t>
  </si>
  <si>
    <t>Central London Community Healthcare (5+1+1)</t>
  </si>
  <si>
    <t>2297/58</t>
  </si>
  <si>
    <t>LD Phase 1 - LD Commissioning Programme - Lot 3</t>
  </si>
  <si>
    <r>
      <rPr>
        <sz val="11"/>
        <color rgb="FF000000"/>
        <rFont val="Calibri"/>
      </rPr>
      <t xml:space="preserve">Phase 1 - LD Commissioning Programme - Lot 3 (5+2); Original extensions have been enacted, DA authorised as per PB report presented 8/12/21 for another 16 months, therefore expiring 01/04/2024. NB. DA enactment on hold until Tollgate 1 Phase 4 finalised to ensure alignment of contract end dates. </t>
    </r>
    <r>
      <rPr>
        <sz val="11"/>
        <color rgb="FF4472C4"/>
        <rFont val="Calibri"/>
      </rPr>
      <t>ROSE</t>
    </r>
  </si>
  <si>
    <r>
      <rPr>
        <sz val="11"/>
        <color rgb="FF000000"/>
        <rFont val="Calibri"/>
      </rPr>
      <t>Lifeways Community Support</t>
    </r>
    <r>
      <rPr>
        <sz val="11"/>
        <color rgb="FF4472C4"/>
        <rFont val="Calibri"/>
      </rPr>
      <t xml:space="preserve"> ROSE</t>
    </r>
  </si>
  <si>
    <t>OJEU Tender</t>
  </si>
  <si>
    <t>Extension on 5th then Tollgate Feb 2021</t>
  </si>
  <si>
    <t>LD Phase 1 - LD Commissioning Programme - Lot 1 and 2</t>
  </si>
  <si>
    <r>
      <rPr>
        <sz val="11"/>
        <color rgb="FF000000"/>
        <rFont val="Calibri"/>
      </rPr>
      <t>Phase 1 - LD Commissioning Programme - Lot 1 and 2 (5+2); Original extensions have been enacted, DA authorised as per PB report presented 8/12/21 for another 14 months, therefore expiring 01/04/2024. NB. DA enactment on hold until Tollgate 1 Phase 4 finalised to ensure alignment of contract end dates.</t>
    </r>
    <r>
      <rPr>
        <sz val="11"/>
        <color rgb="FF4472C4"/>
        <rFont val="Calibri"/>
      </rPr>
      <t>ROSE</t>
    </r>
  </si>
  <si>
    <r>
      <rPr>
        <sz val="11"/>
        <color rgb="FF000000"/>
        <rFont val="Calibri"/>
      </rPr>
      <t xml:space="preserve">Mental Health Accommodation Pathway </t>
    </r>
    <r>
      <rPr>
        <sz val="11"/>
        <color rgb="FF4472C4"/>
        <rFont val="Calibri"/>
      </rPr>
      <t>(Tai speaking to Richard)</t>
    </r>
  </si>
  <si>
    <t>Specialist Mental Health Accommodation Pathway (3 year contract with 2 x 1-year extension options available)</t>
  </si>
  <si>
    <t>Look Ahead</t>
  </si>
  <si>
    <t>Two further 12 month extensions available; will be utilised</t>
  </si>
  <si>
    <t>?-TBC</t>
  </si>
  <si>
    <t>Digital Inclusion - Disability</t>
  </si>
  <si>
    <t>Digital Inclusion for Vulnerable Adults with physical and/or learning disabilities in Richmond (1+1+1)</t>
  </si>
  <si>
    <t>Richmond AID</t>
  </si>
  <si>
    <t>£61,324.40 initial
(£110,648.80, £159,973.20)</t>
  </si>
  <si>
    <r>
      <rPr>
        <sz val="11"/>
        <color rgb="FF000000"/>
        <rFont val="Calibri"/>
      </rPr>
      <t xml:space="preserve">Community Advice Services - general, citizens advice Wandsworth </t>
    </r>
    <r>
      <rPr>
        <sz val="11"/>
        <color rgb="FF4472C4"/>
        <rFont val="Calibri"/>
      </rPr>
      <t>(Allocated to Patrick)</t>
    </r>
  </si>
  <si>
    <t>Citizens Advice Services (2+1+1)</t>
  </si>
  <si>
    <t>LD Phase 2&amp;3 -Right Care Right Place - Lot 1, 2 and 6</t>
  </si>
  <si>
    <r>
      <rPr>
        <sz val="11"/>
        <color rgb="FF000000"/>
        <rFont val="Calibri"/>
      </rPr>
      <t xml:space="preserve">Learning Disability Right Care Right Place - Lot 1, 2 and 6 (also known as Richmond LD Program Phase 2&amp;3) </t>
    </r>
    <r>
      <rPr>
        <sz val="11"/>
        <color rgb="FF4472C4"/>
        <rFont val="Calibri"/>
      </rPr>
      <t>ROSE</t>
    </r>
  </si>
  <si>
    <t>United Response</t>
  </si>
  <si>
    <t>LD Phase 2&amp;3 - Right Care Right Place - Lot 3 and 7</t>
  </si>
  <si>
    <r>
      <rPr>
        <sz val="11"/>
        <color rgb="FF000000"/>
        <rFont val="Calibri"/>
      </rPr>
      <t xml:space="preserve">Learning Disability Right Care Right Place - Lot 3 and 7 (also known as Richmodn LD Program Phase 2&amp;3) </t>
    </r>
    <r>
      <rPr>
        <sz val="11"/>
        <color rgb="FF4472C4"/>
        <rFont val="Calibri"/>
      </rPr>
      <t>ROSE</t>
    </r>
  </si>
  <si>
    <t>Walsingham</t>
  </si>
  <si>
    <t>people</t>
  </si>
  <si>
    <t>Community Based MH and Wellbeing Service</t>
  </si>
  <si>
    <t>Wandsworth Your Way</t>
  </si>
  <si>
    <t>TBC</t>
  </si>
  <si>
    <r>
      <rPr>
        <sz val="11"/>
        <color rgb="FF000000"/>
        <rFont val="Calibri"/>
      </rPr>
      <t xml:space="preserve">Supported Living and Residential Care Home Services with a Learning Disability (Lots 2.1, 2.2, 2.6) </t>
    </r>
    <r>
      <rPr>
        <sz val="11"/>
        <color rgb="FF4472C4"/>
        <rFont val="Calibri"/>
      </rPr>
      <t>ROSE</t>
    </r>
  </si>
  <si>
    <t xml:space="preserve">Lyndhurst Avenue (S/Living)
Waverley Avenue (S/Living)
Princes Road (S/Living)
Woodlawn Crescent (RCH)
Hanworth Road (RCH)
Harvey Road (RCH)
Mayfair Avenue (RCH)
Holmesdale Road (Outreach)
Curtis Road (RCH)
Kneller Road (RCH)
</t>
  </si>
  <si>
    <r>
      <rPr>
        <sz val="11"/>
        <color rgb="FF000000"/>
        <rFont val="Calibri"/>
      </rPr>
      <t xml:space="preserve">United Response </t>
    </r>
    <r>
      <rPr>
        <sz val="11"/>
        <color rgb="FF4472C4"/>
        <rFont val="Calibri"/>
      </rPr>
      <t>ROSE</t>
    </r>
  </si>
  <si>
    <t>Waiver</t>
  </si>
  <si>
    <r>
      <rPr>
        <sz val="11"/>
        <color rgb="FF000000"/>
        <rFont val="Calibri"/>
      </rPr>
      <t xml:space="preserve">Supported Living and Residential Care Home Services with a Learning Disability (Lots 2.3, 2.7) </t>
    </r>
    <r>
      <rPr>
        <sz val="11"/>
        <color rgb="FF4472C4"/>
        <rFont val="Calibri"/>
      </rPr>
      <t>ROSE</t>
    </r>
  </si>
  <si>
    <t>8+9 Ferry Road (S/Living)
Lower Teddington Road (S/Living)
451 Hampton Road (RCH)
23 Hampton Road (Outreach)</t>
  </si>
  <si>
    <r>
      <rPr>
        <sz val="11"/>
        <color rgb="FF000000"/>
        <rFont val="Calibri"/>
        <scheme val="minor"/>
      </rPr>
      <t xml:space="preserve">Walsingham </t>
    </r>
    <r>
      <rPr>
        <sz val="11"/>
        <color rgb="FF4472C4"/>
        <rFont val="Calibri"/>
        <scheme val="minor"/>
      </rPr>
      <t>ROSE</t>
    </r>
  </si>
  <si>
    <r>
      <rPr>
        <sz val="11"/>
        <color rgb="FF000000"/>
        <rFont val="Calibri"/>
      </rPr>
      <t xml:space="preserve">Supported Living and Residential Care Home Services with a Learning Disability (Lots 2.4, 2.5) </t>
    </r>
    <r>
      <rPr>
        <sz val="11"/>
        <color rgb="FF4472C4"/>
        <rFont val="Calibri"/>
      </rPr>
      <t>ROSE</t>
    </r>
  </si>
  <si>
    <t>Holmesdale Road (S/Living) 
12+14 Langdon Park (S/Living)
16 Langdon Park (S/Living)
Cedars Road (RCH)
4a+b Station Road (S/Living)
7 Station Road (S/Living) 
Chudleigh Road (S/Living)
Lion Road (RCH)</t>
  </si>
  <si>
    <r>
      <rPr>
        <sz val="11"/>
        <color rgb="FF000000"/>
        <rFont val="Calibri"/>
      </rPr>
      <t xml:space="preserve">MTVH </t>
    </r>
    <r>
      <rPr>
        <sz val="11"/>
        <color rgb="FF4472C4"/>
        <rFont val="Calibri"/>
      </rPr>
      <t>ROSE</t>
    </r>
  </si>
  <si>
    <r>
      <rPr>
        <sz val="11"/>
        <color rgb="FF000000"/>
        <rFont val="Calibri"/>
      </rPr>
      <t xml:space="preserve"> Supported Living 11 properties  </t>
    </r>
    <r>
      <rPr>
        <sz val="11"/>
        <color rgb="FF4472C4"/>
        <rFont val="Calibri"/>
      </rPr>
      <t>ROSE</t>
    </r>
  </si>
  <si>
    <t xml:space="preserve">Accommodation services - Learning Disability </t>
  </si>
  <si>
    <r>
      <rPr>
        <sz val="11"/>
        <color rgb="FF000000"/>
        <rFont val="Calibri"/>
      </rPr>
      <t xml:space="preserve">Brandon Trust </t>
    </r>
    <r>
      <rPr>
        <sz val="11"/>
        <color rgb="FF4472C4"/>
        <rFont val="Calibri"/>
      </rPr>
      <t>ROSE</t>
    </r>
  </si>
  <si>
    <t xml:space="preserve">Direct Award </t>
  </si>
  <si>
    <t xml:space="preserve">Adults LD </t>
  </si>
  <si>
    <t>Advocacy Service, Single Point of Contact</t>
  </si>
  <si>
    <r>
      <rPr>
        <sz val="11"/>
        <color rgb="FF000000"/>
        <rFont val="Calibri"/>
      </rPr>
      <t>Advocacy Service, Single Point of Contact  (3+1+1)</t>
    </r>
    <r>
      <rPr>
        <sz val="11"/>
        <color rgb="FF4472C4"/>
        <rFont val="Calibri"/>
      </rPr>
      <t xml:space="preserve"> Advised Di and Patrick ext due</t>
    </r>
  </si>
  <si>
    <r>
      <rPr>
        <sz val="11"/>
        <color rgb="FF000000"/>
        <rFont val="Calibri"/>
      </rPr>
      <t xml:space="preserve">Rethink Mental Ilness </t>
    </r>
    <r>
      <rPr>
        <sz val="11"/>
        <color rgb="FF4472C4"/>
        <rFont val="Calibri"/>
      </rPr>
      <t>Extension due Patrick</t>
    </r>
  </si>
  <si>
    <t>PB Date+Q:U</t>
  </si>
  <si>
    <r>
      <rPr>
        <sz val="11"/>
        <color rgb="FF000000"/>
        <rFont val="Calibri"/>
      </rPr>
      <t xml:space="preserve">Advocacy Services; 3+1+1 </t>
    </r>
    <r>
      <rPr>
        <sz val="11"/>
        <color rgb="FF4472C4"/>
        <rFont val="Calibri"/>
      </rPr>
      <t>Advised Di and Patrick ext due</t>
    </r>
  </si>
  <si>
    <r>
      <rPr>
        <sz val="11"/>
        <color rgb="FF000000"/>
        <rFont val="Calibri"/>
        <scheme val="minor"/>
      </rPr>
      <t xml:space="preserve">Rethink Mental Ilness </t>
    </r>
    <r>
      <rPr>
        <sz val="11"/>
        <color rgb="FF4472C4"/>
        <rFont val="Calibri"/>
        <scheme val="minor"/>
      </rPr>
      <t>Extension due Patrick</t>
    </r>
  </si>
  <si>
    <t>Daycare Preventative Services</t>
  </si>
  <si>
    <t>Preventative daycare for ethnic minorities; extended to enable commissioning review in progress; Timetables TBC (15m+3m+24mDA)</t>
  </si>
  <si>
    <t xml:space="preserve">Mushkil Aasaan </t>
  </si>
  <si>
    <t>Under commissioning review. Procurement Timetable TBC.  Only one year until expiration</t>
  </si>
  <si>
    <t>Preventative daycare for ethnic minorities; extended to enable commissioning review in progress; timetable TBC</t>
  </si>
  <si>
    <r>
      <rPr>
        <sz val="11"/>
        <color rgb="FF000000"/>
        <rFont val="Calibri"/>
      </rPr>
      <t xml:space="preserve">Wandsworth Asian Womens Association </t>
    </r>
    <r>
      <rPr>
        <sz val="11"/>
        <color rgb="FF4472C4"/>
        <rFont val="Calibri"/>
      </rPr>
      <t>Di advised</t>
    </r>
  </si>
  <si>
    <t>Carers' services</t>
  </si>
  <si>
    <t>Richmond Carers' Service</t>
  </si>
  <si>
    <t>Young People Service (Floating Support Service)</t>
  </si>
  <si>
    <t>Young People Service (Floating Support Service) Optional 2yr extension available.</t>
  </si>
  <si>
    <t>Depaul UK</t>
  </si>
  <si>
    <t>Tender</t>
  </si>
  <si>
    <t>HSPS - Mental health - hearing loss</t>
  </si>
  <si>
    <t>HSPS - Mental health - hearing loss (2-year contract without extension options)</t>
  </si>
  <si>
    <t>Action on Hearing Loss</t>
  </si>
  <si>
    <t>Commissioning intensions TBC</t>
  </si>
  <si>
    <t>MH/SI</t>
  </si>
  <si>
    <t>HSPS - Mental Health - hearing</t>
  </si>
  <si>
    <t>HSPS - Mental Health - hearing (2-year contract without extension options)</t>
  </si>
  <si>
    <t>SignHealth</t>
  </si>
  <si>
    <t>MH</t>
  </si>
  <si>
    <t>Open Access Prevention Service</t>
  </si>
  <si>
    <t>Age activity Centre</t>
  </si>
  <si>
    <t>Hestia</t>
  </si>
  <si>
    <t>3+2</t>
  </si>
  <si>
    <t>OJEU and Allowable Ext</t>
  </si>
  <si>
    <t>Age-well Roehampton</t>
  </si>
  <si>
    <t>Age-well Battersea</t>
  </si>
  <si>
    <t>Katherine Low Settlement</t>
  </si>
  <si>
    <t>Age-well Centre (Furzedown)</t>
  </si>
  <si>
    <t>The Furzedown Project</t>
  </si>
  <si>
    <t>Youth Mental Health First Aid Training (Lot 1)</t>
  </si>
  <si>
    <t>Mental Health First Aid Training for individuals who support adults, children and young people</t>
  </si>
  <si>
    <t>KT22 Ltd</t>
  </si>
  <si>
    <t>Adult Mental Health First aid Training (Lot 2)</t>
  </si>
  <si>
    <t>both</t>
  </si>
  <si>
    <t xml:space="preserve">MaslowTraining and Consultancy </t>
  </si>
  <si>
    <t>HSPS - Mental Health Floating Support  (2020)</t>
  </si>
  <si>
    <t>HSPS - Mental Health Floating Support Service (2020)</t>
  </si>
  <si>
    <t>Brent, Westminster &amp; Wandsworth Mind</t>
  </si>
  <si>
    <t>2157 .2010 / RW0030 / 1941/ 873 / 834</t>
  </si>
  <si>
    <t xml:space="preserve">Provision of Services in Support of Persons at Risk or Vistims of Domestic Violence and Women and Girls at Risk of Violence. </t>
  </si>
  <si>
    <t>Provision of advocacy IDVIA &amp; Refuge services in support of victims of domestic violence; waiting for SSLP Lease to be finalised so that the care contract can be executed - new contract started 1/11/21</t>
  </si>
  <si>
    <t xml:space="preserve">Hestia Housing &amp; Support Limited </t>
  </si>
  <si>
    <t>771739  (LB £340,060 &amp; WB £431,697 pa)</t>
  </si>
  <si>
    <t>31/04/2023</t>
  </si>
  <si>
    <t xml:space="preserve">OJEU </t>
  </si>
  <si>
    <t>DV</t>
  </si>
  <si>
    <t>HSPS - Mental Health</t>
  </si>
  <si>
    <t>HSPS - Mental Health 3-year plus 2 years extension</t>
  </si>
  <si>
    <t>The Richmond Fellowship</t>
  </si>
  <si>
    <t>HIV Syphilis Self Sampling Service (Richmond)</t>
  </si>
  <si>
    <t xml:space="preserve">DHSC Framework Agreement </t>
  </si>
  <si>
    <t>SH24: CIC</t>
  </si>
  <si>
    <t>DHSC FWA</t>
  </si>
  <si>
    <t>Adults and PH</t>
  </si>
  <si>
    <t>HIV Syphilis Self Sampling Service (Wandsworth)</t>
  </si>
  <si>
    <t>DSHC FWA</t>
  </si>
  <si>
    <t>Health Visiting Service (including school nursing 0-19 years HCP)</t>
  </si>
  <si>
    <t>Health Visiting (Inclding School Nursing, Family Weight Service and Special Schools) Joint contract. LBRuT responsible for 29% of contract value with Wandsworth responsible for 71%. Annual Contract Value 22/23 £9,988,704.</t>
  </si>
  <si>
    <t>Central London Community Healthcare (CLCH) NHS Trust</t>
  </si>
  <si>
    <t>Adults and childrens</t>
  </si>
  <si>
    <t>Carers - Integrated Carers Support Service</t>
  </si>
  <si>
    <t>Carers - Integrated Carers Support Service (4+4)</t>
  </si>
  <si>
    <t>Wandsworth Carers Centre - ( Sub contractors - Alzheimers Society and Bluebird Care)</t>
  </si>
  <si>
    <t>Digital Inclusion - Older People</t>
  </si>
  <si>
    <t>Digital Inclusion for Vulnerable Older Adults in Richmond (1+1+1)</t>
  </si>
  <si>
    <t>Age UK Richmond</t>
  </si>
  <si>
    <t>£51,800 initial
(£99,700, £147,600)</t>
  </si>
  <si>
    <t>Digital Inclusion - Mental Health</t>
  </si>
  <si>
    <t>Digital Inclusion for Vulnerable Adults Enduring Mental Health Conditions (1+1+1)</t>
  </si>
  <si>
    <t>Richmond Borough Mind</t>
  </si>
  <si>
    <t>£61,892 initial
(£111,484, £161,076)</t>
  </si>
  <si>
    <t>LD HSPS - Supporting People with Learning Disabilities (Accommodation and Floating Support) Swanwick Close</t>
  </si>
  <si>
    <r>
      <rPr>
        <sz val="11"/>
        <color rgb="FF000000"/>
        <rFont val="Calibri"/>
        <scheme val="minor"/>
      </rPr>
      <t xml:space="preserve">LD HSPS - Supporting People with Learning Disabilities (Accommodation and Floating Support) Swanwick Close (3+2 contract; up to 2 years allowable extension available) Allowable extension up to 2024, no report yet to go through 31/03/2024  </t>
    </r>
    <r>
      <rPr>
        <sz val="11"/>
        <color rgb="FF4472C4"/>
        <rFont val="Calibri"/>
        <scheme val="minor"/>
      </rPr>
      <t>ROSE</t>
    </r>
  </si>
  <si>
    <t>Mencap</t>
  </si>
  <si>
    <t>HSPS - mental health (Accommodation)</t>
  </si>
  <si>
    <t>HSPS - mental health (Accommodation) (3+2) Allowable ext. used</t>
  </si>
  <si>
    <t>New Servol</t>
  </si>
  <si>
    <t>HSPS - Mental health</t>
  </si>
  <si>
    <t>HSPS - Mental health. Allowable ext. used</t>
  </si>
  <si>
    <t>Sanctuary Housing (John Pound House) (3+2)</t>
  </si>
  <si>
    <t>Early Years Mental Health Project</t>
  </si>
  <si>
    <t>Early Years Mental Health Project SW London St Georgers NHS Trust (Annual funding agreement in place) DA to 31/03/2024 approved by PB</t>
  </si>
  <si>
    <t>SW London St Georges NHS</t>
  </si>
  <si>
    <t>Homelessness Reduction Service for Single Adults</t>
  </si>
  <si>
    <t>Provision of accommodation for homeless single adults (2 plus up to 3 direct award)</t>
  </si>
  <si>
    <t>SPEAR</t>
  </si>
  <si>
    <t>Adults/HReg</t>
  </si>
  <si>
    <t>Direct Awarded in March 2020 for 1+1+1, extensions will be utilised</t>
  </si>
  <si>
    <t>SA</t>
  </si>
  <si>
    <t xml:space="preserve">Rough Sleeper Initiative (both Boroughs) </t>
  </si>
  <si>
    <t>Services for Rough Sleepers £433,653 annual W, £244,748 annual R</t>
  </si>
  <si>
    <t>HSPS - substance misuse</t>
  </si>
  <si>
    <t>HSPS - substance misuse (no remaining extension options)</t>
  </si>
  <si>
    <t>Kairos Community Trust</t>
  </si>
  <si>
    <t>Young People's Accommodation Support - Ekaya</t>
  </si>
  <si>
    <t>Young People's Accommodation Support - Ekaya. Optional 2yr extension available.</t>
  </si>
  <si>
    <t>Ekaya</t>
  </si>
  <si>
    <t>Mental Health Rehabilitation and Recovery Service</t>
  </si>
  <si>
    <t>Mental Health Rehabilitation and Recovery Service (3+2); Contract will be extended; Residential Care/Service until 'patients' capable of moving on</t>
  </si>
  <si>
    <t>Hestia Housing</t>
  </si>
  <si>
    <t>2 year extension available to May 2023; will be utilised</t>
  </si>
  <si>
    <t>HSPS - Mental Health High Support For Men</t>
  </si>
  <si>
    <t>HSPS - Mental Health High Support For Men (3+2)</t>
  </si>
  <si>
    <t>Metropolitan Thames Valley Housing</t>
  </si>
  <si>
    <t>MHH</t>
  </si>
  <si>
    <t>Dementia Friendly Richmond</t>
  </si>
  <si>
    <t xml:space="preserve">Age UK Richmond </t>
  </si>
  <si>
    <t>HSPS - Drugs, Alcohol and Floating Support service in Wandsworth</t>
  </si>
  <si>
    <t>Wandsworth only</t>
  </si>
  <si>
    <t>The housing support provision at multiple location in Wandsworth for people with drug and alcohol needs, including floating support. This replaces CPT1941, an earlier direct award to the same provider</t>
  </si>
  <si>
    <t>Cranstoun</t>
  </si>
  <si>
    <t>31/09/2021</t>
  </si>
  <si>
    <t>Open tender</t>
  </si>
  <si>
    <t xml:space="preserve">NHS Health Checks and Dementia Awareness Training </t>
  </si>
  <si>
    <t>NHS Health Check: Training for Richmond and Wandsworth Primary Care Providers and Dementia Awareness Training to Council frontline staff</t>
  </si>
  <si>
    <t>Smart Health Solutions</t>
  </si>
  <si>
    <t>£260,000.00 (50/50 split)</t>
  </si>
  <si>
    <t xml:space="preserve">Locally Commissioned Services </t>
  </si>
  <si>
    <t>Locally Commissioned Services for Public Health delivered by GPs or Pharmacies i.e. 'Primary Care' services (includes sexual health, substance use, smoking cessation and contraception) (3+2)</t>
  </si>
  <si>
    <t>65 GPs and 100 Pharmacies</t>
  </si>
  <si>
    <t>Richmond Community Meals</t>
  </si>
  <si>
    <t>Provision of meals to designated residents in Day Centres or in their homes; value of the procurement is £156,000 p.a. Service is cost neutral as servcies users pay for the servcie directly (3 year contract)  Note DA not enacted due to operational queries re: T's &amp; C's ongoing.</t>
  </si>
  <si>
    <t>Apetito</t>
  </si>
  <si>
    <t>Further 12 months extension approved by PG</t>
  </si>
  <si>
    <t>OP</t>
  </si>
  <si>
    <t>Better At Home Enhanced Service (CCG match funding)</t>
  </si>
  <si>
    <t>Better At Home Enhanced Service (CCG match funding) 5+2</t>
  </si>
  <si>
    <t>Age UK</t>
  </si>
  <si>
    <t>Section 75 with CCG</t>
  </si>
  <si>
    <t>HSPS - Mental Health - supporting people</t>
  </si>
  <si>
    <t>HSPS - Mental Health Accommodation Support Service  (3+2)</t>
  </si>
  <si>
    <t>Linden Lodge - Short Breaks Offer</t>
  </si>
  <si>
    <t>Linden Lodge - Short Breaks Offer (Proposal to award contract to a new provider following termination of main WSS contract with Southfields MAT)</t>
  </si>
  <si>
    <t>Southfields MAT</t>
  </si>
  <si>
    <t>New Intentions Required</t>
  </si>
  <si>
    <t>Procurement intentions TBC.  Just over one year remaining</t>
  </si>
  <si>
    <t>Young People's Accommodation Support - St Michaels</t>
  </si>
  <si>
    <t>Young People's Accommodation Support - St Michaels Fellowship. Optional 2yr extension available.</t>
  </si>
  <si>
    <t>St Michaels Fellowship  (3+2)</t>
  </si>
  <si>
    <t>Weekend Youth Theatre Offer</t>
  </si>
  <si>
    <t>Baked Bean LTD</t>
  </si>
  <si>
    <t xml:space="preserve">Short Breaks Targeted Support and Activities for CYP </t>
  </si>
  <si>
    <t>Short Breaks Targeted Support and Activities for CYP. (3+2)</t>
  </si>
  <si>
    <t>Generate Opportunities Ltd</t>
  </si>
  <si>
    <t xml:space="preserve">Extra Care Schemes for Older People - Lot 3 (Prince of Wales Drive) </t>
  </si>
  <si>
    <t>1 of 3 Extra care  schemes (other schemes at Ensham House &amp; Chestnut House): PoW (6+2+2)</t>
  </si>
  <si>
    <t>Creative Support Ltd (lot 3)</t>
  </si>
  <si>
    <t>Homecare Services for Adults with Support Needs</t>
  </si>
  <si>
    <t>Homecare Services for Older Peoples and Adults with Disabilities (4 year extension option remaining)</t>
  </si>
  <si>
    <t>London Care PLC, Haven Care LTD, Supreme Care LTD, MiHomecare, Care Outlook LTD, CRG Homecare, Westminster Homecare Limited, Absolute Care Services LTD, Graceful Care LTD, Soma Healthcare, Hartwig Care LTD, Ashbourne Healthcare Services, Holistic Community Care LTD, Health Vision UK LTD, Bluebird Care Wandsworth</t>
  </si>
  <si>
    <t>Extra Care Schemes for Older People - Lot 1 &amp; 2 (Ensham House &amp; Chestnut House)</t>
  </si>
  <si>
    <t>2 of 3 Extra care schemes (other scheme at PoW)-TEnsham House &amp; Chestnut House (6+2+2)</t>
  </si>
  <si>
    <t>London Care (lot 1 and 2)</t>
  </si>
  <si>
    <t>Young People Service (Care Leavers Service)</t>
  </si>
  <si>
    <t>Young People Service (Care Leavers Service). Optional 2yr extension available.</t>
  </si>
  <si>
    <t xml:space="preserve">Centrepoint </t>
  </si>
  <si>
    <t>Young People Service (HSPS)</t>
  </si>
  <si>
    <t>Young People Service and Care Leavers Service. Optional 2yr extension available.</t>
  </si>
  <si>
    <t>Nacro</t>
  </si>
  <si>
    <t>Lot 2 CILS Health and Wellbeing Services</t>
  </si>
  <si>
    <t>CILS Community Independant Living Serv. Health and Wellbeing Services (4+2)</t>
  </si>
  <si>
    <t>Lot 1 CILS Information Navigation Services</t>
  </si>
  <si>
    <t>CILS Ccmmunity Independant Living Serv. Information Navigation Services (4+2)</t>
  </si>
  <si>
    <t>Specialist Day Care for Older People (Gwyneth Morgan)</t>
  </si>
  <si>
    <t>Older People's Specialist Day Centre Services (Gwyneth Morgan, formerlly at Randall Close) 2+1  (NO CONTRACT - part of the Day Care Tender)</t>
  </si>
  <si>
    <t>Age UK Wandsworth</t>
  </si>
  <si>
    <t>1901 (1423)</t>
  </si>
  <si>
    <t>A Shared Lives service for Adults and Young People</t>
  </si>
  <si>
    <t>A Shared Lives service for Adults and Young People (16-18) (formerly, Adult Placement Service); Extended until indicated 'End Date'; Commissioners not forthcoming with timetable; due for OSC</t>
  </si>
  <si>
    <t>Certitude formerly Southside Partnership</t>
  </si>
  <si>
    <t>OJEU Tender, Direct Award</t>
  </si>
  <si>
    <t>Amber as delayed by Covid, risk of completing</t>
  </si>
  <si>
    <t>Advocacy For Children</t>
  </si>
  <si>
    <t>Advocacy For Children (3+2) New contract commences from 1 Jan 23.</t>
  </si>
  <si>
    <t>The Advocacy People</t>
  </si>
  <si>
    <t>Infrastructure and Capacity Building Services for Richmond VSO &amp;SMEs</t>
  </si>
  <si>
    <t>Richmond Voluntary Service</t>
  </si>
  <si>
    <t>Richmond CVS</t>
  </si>
  <si>
    <t>Services for People who have Substance Use Disorder</t>
  </si>
  <si>
    <t>People with substance use disorders (4+6)</t>
  </si>
  <si>
    <t>South London and Maudsley NHS Foundation Trust</t>
  </si>
  <si>
    <t>Community-Based Support of People with substance use disorders e.g. Art, Suppervised Consumption, Needle Exchange, Day Services, Tier4, etc. (4+6)</t>
  </si>
  <si>
    <t>South London and Maudsley NHS Foundation Trust (6+4)</t>
  </si>
  <si>
    <t>2619/1995</t>
  </si>
  <si>
    <t>Supported Employment Services (Learning Disability, Physical Disability and Mental Health Adults) - Richmond and Wandsworth</t>
  </si>
  <si>
    <t>LD Learning disability, Physical Disability and Mental Health, Adults, Supported Employment Services (3+2)</t>
  </si>
  <si>
    <t>Choice Support</t>
  </si>
  <si>
    <t>LD,PD,MH</t>
  </si>
  <si>
    <t>Homelessness Reduction</t>
  </si>
  <si>
    <t>Relief for Homeless Poor (4 plus 3)</t>
  </si>
  <si>
    <t>Society for the Relief of Homeless and Poor</t>
  </si>
  <si>
    <t>0024/2291</t>
  </si>
  <si>
    <t>Local Healthwatch Service (Richmond)</t>
  </si>
  <si>
    <t>Local Healthwatch Services in Richmond -independent QA function</t>
  </si>
  <si>
    <t>Direct Award 3 years</t>
  </si>
  <si>
    <t>ASCPH</t>
  </si>
  <si>
    <t>Healthwatch Wandsworth</t>
  </si>
  <si>
    <t>Local Healthwatch Service.</t>
  </si>
  <si>
    <t>Wandsworth Care Alliance</t>
  </si>
  <si>
    <t>FTS</t>
  </si>
  <si>
    <t>South West London Sexual Health and HIV Prevention Service for High Risk Groups</t>
  </si>
  <si>
    <t>SWL sexual health service across, merton, kingston, richmond, sutton and wandsworth. Wandsworth is the Lead Authority</t>
  </si>
  <si>
    <t>Spectra CIC</t>
  </si>
  <si>
    <t>SIC</t>
  </si>
  <si>
    <t>HSPS - Homeless - single, homeless, rough sleepers (4+3)</t>
  </si>
  <si>
    <t>Society for Relief of the Homeless and Poor</t>
  </si>
  <si>
    <t xml:space="preserve">Residential Care Homes Older People PFI. </t>
  </si>
  <si>
    <t>Care UK Community Partnerships Ltd (PFI CONTRACT)</t>
  </si>
  <si>
    <t>PFI</t>
  </si>
  <si>
    <t>JW</t>
  </si>
  <si>
    <t>Wandsworth and Richmond Assessment Point for Winter Warmth and Fuel Poverty Service</t>
  </si>
  <si>
    <t>Service assesses homes of referred residents of Wandsorth and Richmond and undertakes specific types of 'works' on these homes to ensure they are sufficiently warm in winter and to aid residents experiencing fuel poverty.</t>
  </si>
  <si>
    <t>Thinking Works</t>
  </si>
  <si>
    <t>Care and Support in Extra Care Housing</t>
  </si>
  <si>
    <t>Extra Care Services</t>
  </si>
  <si>
    <t>Care Outlook Ltd</t>
  </si>
  <si>
    <t>Short Breaks for Children with Learning Disabilities at Lady Allen Playground</t>
  </si>
  <si>
    <t>Service provides respite to parents of children (0 to 5 years) with LD (5+2)</t>
  </si>
  <si>
    <t>Kids</t>
  </si>
  <si>
    <t>Community Equipment</t>
  </si>
  <si>
    <t>London Community Equipment services - Community Equipment - (health funding) - Minor adaptations and Equipment, Wands 11.2m, Rich 9.5m. Two one year extensions available (5+1+1)</t>
  </si>
  <si>
    <t>NRS Healthcare</t>
  </si>
  <si>
    <t>OJEU Framework</t>
  </si>
  <si>
    <t>Open Access Day Services</t>
  </si>
  <si>
    <t>Open Access Day Services in Putney</t>
  </si>
  <si>
    <t>Regenerate Rise</t>
  </si>
  <si>
    <t>One further twelve month extension available to end March 2022</t>
  </si>
  <si>
    <t>Innovative Platform for Home Based Services</t>
  </si>
  <si>
    <t>Homecare, reablement and recovery and live in services</t>
  </si>
  <si>
    <t>Various</t>
  </si>
  <si>
    <t>Minicab DPS Transport Service for Children with SEN and Vulnerable Adutls</t>
  </si>
  <si>
    <t>Transport via minicab for children with special educational needs and adults with social care requirements.</t>
  </si>
  <si>
    <t>Mincab Service Providers</t>
  </si>
  <si>
    <t>Adults and Childrens</t>
  </si>
  <si>
    <t>PSHE Membership for Schools and CVS</t>
  </si>
  <si>
    <t>Funding of PSHE membership for Schools and CVS organisatons in Richmond and Wandsworth</t>
  </si>
  <si>
    <t>PSHE Association</t>
  </si>
  <si>
    <t xml:space="preserve">Variable </t>
  </si>
  <si>
    <t>Pre Paid Cards</t>
  </si>
  <si>
    <t>Pre Paid Cards for Service Users</t>
  </si>
  <si>
    <t>Pre Paid Financial Services</t>
  </si>
  <si>
    <t>Adults SS</t>
  </si>
  <si>
    <t>Corporate</t>
  </si>
  <si>
    <t>Library Management System (Richmond only)</t>
  </si>
  <si>
    <t>Spydus - Civica Library Management System</t>
  </si>
  <si>
    <t>Spydus - Civica</t>
  </si>
  <si>
    <t>Competition</t>
  </si>
  <si>
    <t>Corporate - IT</t>
  </si>
  <si>
    <t>Information Security Training Modules, online (SSA)</t>
  </si>
  <si>
    <t>CC2i Ltd</t>
  </si>
  <si>
    <t>Naturally expires</t>
  </si>
  <si>
    <t>Resources</t>
  </si>
  <si>
    <t>Microsoft Azure Cloud Migration Services</t>
  </si>
  <si>
    <t>ANS Ltd</t>
  </si>
  <si>
    <t>G-Cloud 12</t>
  </si>
  <si>
    <t>Public Consultation Software (Richmond and Wandsworth)</t>
  </si>
  <si>
    <t>Delib Ltd</t>
  </si>
  <si>
    <t>Call-Off Framework</t>
  </si>
  <si>
    <t>857/2269</t>
  </si>
  <si>
    <t>Retail Banking Services</t>
  </si>
  <si>
    <t>NatWest</t>
  </si>
  <si>
    <t>LBR: 33,875             WBC: 42,700</t>
  </si>
  <si>
    <t>LBR:271,000                            WBC:427,000</t>
  </si>
  <si>
    <t>LBR: 13/06/2014         WBC: 01/4/ 2012</t>
  </si>
  <si>
    <t>Contactless Parking Payments Services</t>
  </si>
  <si>
    <t>Till Payments</t>
  </si>
  <si>
    <t>£245,000</t>
  </si>
  <si>
    <t>£1,405,000</t>
  </si>
  <si>
    <t>Pension Fund Investment Management Services - (Active UK Equities)</t>
  </si>
  <si>
    <t>River &amp; Mercantile Asset Management</t>
  </si>
  <si>
    <t>Pension Fund Investment Management Services - (Active Global Bonds)</t>
  </si>
  <si>
    <t>Allianz Global Investors</t>
  </si>
  <si>
    <t>Pension Fund Investment Management Services - (Passive UK Equities &amp; Index-Linked Bonds))</t>
  </si>
  <si>
    <t>Pension Fund Investment Management Services - (Passive multi-assets)</t>
  </si>
  <si>
    <t>UBS Global Asset Management</t>
  </si>
  <si>
    <t>Knowledge Management Software (Richmond and Wandsworth)</t>
  </si>
  <si>
    <t>Geowise Ltd now ESRI UK ltd</t>
  </si>
  <si>
    <t>Better Gov Data Migration</t>
  </si>
  <si>
    <t>BetterGov</t>
  </si>
  <si>
    <t>Consultancy for Parking Operations</t>
  </si>
  <si>
    <t>Consultancy Services for Parking Operational Services (6 months appointment)</t>
  </si>
  <si>
    <t>Parking Matters Ltd</t>
  </si>
  <si>
    <t>ITQ</t>
  </si>
  <si>
    <t>Recruitment Management Talent Acquisition System</t>
  </si>
  <si>
    <t>Applicant Tracking Sytem</t>
  </si>
  <si>
    <t>Tribe Pad Ltd</t>
  </si>
  <si>
    <t>Attack Surface Mapping Pilot</t>
  </si>
  <si>
    <t>Jumpsec Ltd</t>
  </si>
  <si>
    <t>Pilot. Natural Expiry</t>
  </si>
  <si>
    <t>Contract for the Provision of Online Home to School Measuring Tool and Back Office GIS System</t>
  </si>
  <si>
    <t>ESRI UK</t>
  </si>
  <si>
    <t>Childrens SS</t>
  </si>
  <si>
    <t>Covid 19 - Care Video Phones</t>
  </si>
  <si>
    <t>Provision of Video Care Phones for those receiving care services</t>
  </si>
  <si>
    <t>Alcove</t>
  </si>
  <si>
    <t>GCloud</t>
  </si>
  <si>
    <t xml:space="preserve">Corporate </t>
  </si>
  <si>
    <t>Wandsworth Council Chamber Audio Visual System</t>
  </si>
  <si>
    <t>Audio Visual Equipment, maintenance and support</t>
  </si>
  <si>
    <t>VP - AV Ltd</t>
  </si>
  <si>
    <t>Housing</t>
  </si>
  <si>
    <t>Learner Management System PICS</t>
  </si>
  <si>
    <t xml:space="preserve">Management information software that permits the capture of community learning, adult skills, traineeships and apprenticeships </t>
  </si>
  <si>
    <t>Pellcomp software Ltd</t>
  </si>
  <si>
    <t>Childrens Services</t>
  </si>
  <si>
    <t>2134(d)</t>
  </si>
  <si>
    <t>ICT Infrastructure Back-Up Services</t>
  </si>
  <si>
    <t>MTI Technology Ltd</t>
  </si>
  <si>
    <t>Pensions Fund (SSA) Investment Related Services</t>
  </si>
  <si>
    <t>1: PIRC, 2: Global Custody, C: Mercer LLP, D: Northern Trust</t>
  </si>
  <si>
    <t>Mosaic Support\Implementation</t>
  </si>
  <si>
    <t>Consultancy services</t>
  </si>
  <si>
    <t>Integrated HR and Payroll Management System</t>
  </si>
  <si>
    <t>MHR (Midland HR)</t>
  </si>
  <si>
    <t>General Office Stationery</t>
  </si>
  <si>
    <t>General Office Stationery.</t>
  </si>
  <si>
    <t>Staples</t>
  </si>
  <si>
    <t>E Bulk Software System for Processing Disclosure &amp; Barring Service (DBS) Checks</t>
  </si>
  <si>
    <t>On line submission and checking of DBS Checks</t>
  </si>
  <si>
    <t xml:space="preserve">Cantium Business Solutions Ltd </t>
  </si>
  <si>
    <t>Adults/Childrens SS</t>
  </si>
  <si>
    <t xml:space="preserve">Forcepoint proxy servers </t>
  </si>
  <si>
    <t>Forcepoint URL Filtering blocks web threats to reduce malware infections and decreases help desk incidents.</t>
  </si>
  <si>
    <t>yes</t>
  </si>
  <si>
    <t>On-line system for Handling National &amp; Local Grant Schemes and Test and Trace Support Payments</t>
  </si>
  <si>
    <t>Ascendant Solutions Ltd</t>
  </si>
  <si>
    <t>Pensions Legal Tax Reports</t>
  </si>
  <si>
    <t>Legal Tax Reports ( Churchill £3K Permira £1K)</t>
  </si>
  <si>
    <t>Churchill and Permira)</t>
  </si>
  <si>
    <t>Broadband in Council Owned Residential Properties</t>
  </si>
  <si>
    <t>Broadband in Residential Properties (Community Fibre)</t>
  </si>
  <si>
    <t>Community Fibre Ltd</t>
  </si>
  <si>
    <t>N/A Concession</t>
  </si>
  <si>
    <t>Competitive Dialogue</t>
  </si>
  <si>
    <t xml:space="preserve">VMWare NSX Migration Assessment Stage 1 </t>
  </si>
  <si>
    <t>Phoenix Software Ltd</t>
  </si>
  <si>
    <t>Kemp Load Balancers</t>
  </si>
  <si>
    <t>Load Balancer licences &amp; support</t>
  </si>
  <si>
    <t>Softcat</t>
  </si>
  <si>
    <t>PSN DNS Services</t>
  </si>
  <si>
    <t>Nominet Ltd</t>
  </si>
  <si>
    <t>G Cloud</t>
  </si>
  <si>
    <t>BACS Transactional System</t>
  </si>
  <si>
    <t>Access Systems Ltd</t>
  </si>
  <si>
    <t>Celestix VE6 to VE8 server upgrade</t>
  </si>
  <si>
    <t>Upgrade to our existing Celestix licence to enable us to increase resources assigned to the server and updates our support eligibility to the new licence</t>
  </si>
  <si>
    <t>Case Management System for Information Requests (FOI, EIR, SAR) and Complaints System across the SSA</t>
  </si>
  <si>
    <t>A Case Management System to record all information requests\complaint</t>
  </si>
  <si>
    <t>Aptean</t>
  </si>
  <si>
    <t>Vantagepoint, Design Services</t>
  </si>
  <si>
    <t>Software solution for Design Services for Architects</t>
  </si>
  <si>
    <t>Deltek</t>
  </si>
  <si>
    <t>IT Consultancy and Advice</t>
  </si>
  <si>
    <t>Provison of consultancy days to conduct research</t>
  </si>
  <si>
    <t>Gartner</t>
  </si>
  <si>
    <t>AppealsPro Software</t>
  </si>
  <si>
    <t>FCS Software Solutions Limited</t>
  </si>
  <si>
    <t>Professional Development - Team Coaching</t>
  </si>
  <si>
    <t>ssa</t>
  </si>
  <si>
    <t>Team development coaching package</t>
  </si>
  <si>
    <t>Leadership Centre</t>
  </si>
  <si>
    <t>3 quotes</t>
  </si>
  <si>
    <t>Public Health</t>
  </si>
  <si>
    <t>Autodesk licences for Richmond</t>
  </si>
  <si>
    <t>Man &amp; Machine Ltd</t>
  </si>
  <si>
    <t xml:space="preserve">Nine Elms Media Support Service </t>
  </si>
  <si>
    <t>Wandsworth Nine Elms Media Support Service (ex Nine Elms Vauxhall Communications )</t>
  </si>
  <si>
    <t>Earth Creative Strategies</t>
  </si>
  <si>
    <t>Training and Development E Learning Adults and Children's Service</t>
  </si>
  <si>
    <t>Training Services - E Learning</t>
  </si>
  <si>
    <t>Webbased Ltd</t>
  </si>
  <si>
    <t>2306 / 2216</t>
  </si>
  <si>
    <t>Pension Fund Performance Benchmarking services</t>
  </si>
  <si>
    <t>Pension &amp; Investment Research Consultants Ltd (PIRC)</t>
  </si>
  <si>
    <t>Rolling Annual</t>
  </si>
  <si>
    <t>Domain Name System (DNS) services</t>
  </si>
  <si>
    <t>Neustar</t>
  </si>
  <si>
    <t>Microsoft Unified Support</t>
  </si>
  <si>
    <t>Microsoft Unified Support provides access to an global network of specialists with deep knowledge of Microsoft products</t>
  </si>
  <si>
    <t>Microsoft</t>
  </si>
  <si>
    <t>Election and Electoral Roll Management Software (WBC &amp;RBC Separate contracts)</t>
  </si>
  <si>
    <t>Xpress Software Solutions</t>
  </si>
  <si>
    <t>Electronic (Bill) Payments Services</t>
  </si>
  <si>
    <t>Provision of facilities for Borough residents to pay their Council bills electronically; includes 'swipe' cards and bar-coded bills</t>
  </si>
  <si>
    <t>AllPay Ltd</t>
  </si>
  <si>
    <t>1954 (a)</t>
  </si>
  <si>
    <t>Insurance Services</t>
  </si>
  <si>
    <t>Zurich Municipal Insurance</t>
  </si>
  <si>
    <t>£152,017</t>
  </si>
  <si>
    <t>£760,085</t>
  </si>
  <si>
    <t>1954 (b)</t>
  </si>
  <si>
    <t>Risk Management Partners</t>
  </si>
  <si>
    <t>WAN services (Richmond)</t>
  </si>
  <si>
    <t>Virgin Media</t>
  </si>
  <si>
    <t>ECINS Case Management System</t>
  </si>
  <si>
    <t>Information sharing and case management for for high risk multi-agency cases</t>
  </si>
  <si>
    <t>Empowering Communities</t>
  </si>
  <si>
    <t>TRI-X IT System Childrens Procedure Manual</t>
  </si>
  <si>
    <t xml:space="preserve">Signis Ltd </t>
  </si>
  <si>
    <t>vCISCO (virtual Chief Information Security Officer) service</t>
  </si>
  <si>
    <t>WAN services from LGfL</t>
  </si>
  <si>
    <t>London Grid for Learning</t>
  </si>
  <si>
    <t xml:space="preserve">Brain in Hand Application </t>
  </si>
  <si>
    <t>Me Learning Training Modules</t>
  </si>
  <si>
    <t>Development of two training modules</t>
  </si>
  <si>
    <t>Me Learning</t>
  </si>
  <si>
    <t>Regulatory Services Software</t>
  </si>
  <si>
    <t xml:space="preserve">Software supporting regulation management across Trading Standards, Environmental Health, Licensing, Planning, Community Safety, Housing Enforcement and Housing Assistance. </t>
  </si>
  <si>
    <t>Civica</t>
  </si>
  <si>
    <t>Impulse School Admission Software</t>
  </si>
  <si>
    <t>CACi Ltd</t>
  </si>
  <si>
    <t>Richmond Card</t>
  </si>
  <si>
    <t>Richmond Residents Card</t>
  </si>
  <si>
    <t>SmartCitizen Ltd</t>
  </si>
  <si>
    <t>Schools Management Information System</t>
  </si>
  <si>
    <t>Capita</t>
  </si>
  <si>
    <t xml:space="preserve">Childrens   </t>
  </si>
  <si>
    <t>SSA Leadership Programme - Institute of Leadership &amp; Management Accredited Training</t>
  </si>
  <si>
    <t>Accredited Training to ILM levels 5 &amp; 7</t>
  </si>
  <si>
    <t>SOLACE (Society of Local Authority Chief Executives &amp; Sen. Mgs.</t>
  </si>
  <si>
    <t>Employee Assistance and Outplacement Support</t>
  </si>
  <si>
    <t>Workplace Options</t>
  </si>
  <si>
    <t>2309 / 2216</t>
  </si>
  <si>
    <t>Performance measurement of Council pension fund</t>
  </si>
  <si>
    <t>Northern Trust</t>
  </si>
  <si>
    <t>690 / 2072</t>
  </si>
  <si>
    <t>Global Custodian of Council Pension Fund</t>
  </si>
  <si>
    <t>Northern trust</t>
  </si>
  <si>
    <t>Early Education and Childcare Placements Software</t>
  </si>
  <si>
    <t>Software for Early Education and Childcare Placements (EECP)</t>
  </si>
  <si>
    <t>Climate 27</t>
  </si>
  <si>
    <t>Digital Care Demonstrator</t>
  </si>
  <si>
    <t>Digital Technology to enhance Social Care offering</t>
  </si>
  <si>
    <t>Alcove Ltd (in Partnership with ReThink)</t>
  </si>
  <si>
    <t>Out of Hours IT Monitoring</t>
  </si>
  <si>
    <t>Retail Assist</t>
  </si>
  <si>
    <t>Autodesk licences for Wandsworth Design Services Team</t>
  </si>
  <si>
    <t>SSA</t>
  </si>
  <si>
    <t>Cadline Ltd</t>
  </si>
  <si>
    <t>VMWare Software and Support Services Description</t>
  </si>
  <si>
    <t>Set up virtual machines (VMs) on a single physical machine, and use them simultaneously along with the actual machine.</t>
  </si>
  <si>
    <t>Solar Winds</t>
  </si>
  <si>
    <t>Solar Winds M&amp;S</t>
  </si>
  <si>
    <t>IT Bus Ltd</t>
  </si>
  <si>
    <t>GIS server upgrade</t>
  </si>
  <si>
    <t>Spatialised</t>
  </si>
  <si>
    <t>One off activity</t>
  </si>
  <si>
    <t>Planning Document Loading System</t>
  </si>
  <si>
    <t>Planning Portal Loader</t>
  </si>
  <si>
    <t>Will naturally expire</t>
  </si>
  <si>
    <t xml:space="preserve">Planning IAM Services </t>
  </si>
  <si>
    <t>Graphic Design Services</t>
  </si>
  <si>
    <t>Provision of Ad Hoc Graphic Design Services</t>
  </si>
  <si>
    <t>Multiple freelance graphic designers</t>
  </si>
  <si>
    <t>Not Known</t>
  </si>
  <si>
    <t>Software Solution for Online Referrals across Lifestyle Services</t>
  </si>
  <si>
    <t>ReferAll Ltd</t>
  </si>
  <si>
    <t xml:space="preserve">Financial Analysis &amp; Cashflow Management Tool </t>
  </si>
  <si>
    <t>Shelton Development Services Ltd (SDS)</t>
  </si>
  <si>
    <t>1958 (b)</t>
  </si>
  <si>
    <t>Hosted Project and Programme Management System</t>
  </si>
  <si>
    <t>Hosted Performance management System &amp; Project and Performance Management System</t>
  </si>
  <si>
    <t>Keto Software Ltd</t>
  </si>
  <si>
    <t>Pension fund Investment Management (Currency management)</t>
  </si>
  <si>
    <t>Pension fund Investment Managment (Currency management)</t>
  </si>
  <si>
    <t>Russell Investments</t>
  </si>
  <si>
    <t>Accident Incident Management System</t>
  </si>
  <si>
    <t>Health &amp; Safety Incident Management Software</t>
  </si>
  <si>
    <t>Alcumus</t>
  </si>
  <si>
    <t>EFT Enterprise renewal</t>
  </si>
  <si>
    <t>Pro2col</t>
  </si>
  <si>
    <t>3 Quotes</t>
  </si>
  <si>
    <t>Computer Aided Facilities Management System</t>
  </si>
  <si>
    <t>Concerrto Support Services</t>
  </si>
  <si>
    <t>SAP Crystal Server 2013 Maintenance &amp; Support</t>
  </si>
  <si>
    <t>DS Callards</t>
  </si>
  <si>
    <t xml:space="preserve">Consumer Classification Segmentation Tool </t>
  </si>
  <si>
    <t>CACI Ltd</t>
  </si>
  <si>
    <t>Digital360 (Integrated Document Management &amp; Workflow System)</t>
  </si>
  <si>
    <t>Digital360 (Integrated Document Management &amp; Workflow System</t>
  </si>
  <si>
    <t>Parking - Civil Enforcement IT System</t>
  </si>
  <si>
    <t>IT system for managing Parking Enforcement</t>
  </si>
  <si>
    <t>Taranto Systems</t>
  </si>
  <si>
    <t>ECS/Resources</t>
  </si>
  <si>
    <t>Provision of School Meals Catering</t>
  </si>
  <si>
    <t>Povision of School Meals Catering</t>
  </si>
  <si>
    <t>Edwards and Ward Ltd</t>
  </si>
  <si>
    <t>Benefits Processors (Temporary Benefits Processors)</t>
  </si>
  <si>
    <t>Northgate</t>
  </si>
  <si>
    <t>Mental Health First Aid Training</t>
  </si>
  <si>
    <t>Provision of Mental Health First Aid Training and Associated Material</t>
  </si>
  <si>
    <t>NUCO</t>
  </si>
  <si>
    <t>Hosted Housing Management System</t>
  </si>
  <si>
    <t xml:space="preserve">Adobe Creative Cloud and Document Cloud subscriptions </t>
  </si>
  <si>
    <t>Flexira Software M&amp;S</t>
  </si>
  <si>
    <t>Maintenance &amp; Support</t>
  </si>
  <si>
    <t>ACS Group</t>
  </si>
  <si>
    <t>Firewalls Upgrade Programme</t>
  </si>
  <si>
    <t>Firewall Upgrade Programme</t>
  </si>
  <si>
    <t>Specialist Computer Centres</t>
  </si>
  <si>
    <t>School Attendance Monitoring (Looked After Children)</t>
  </si>
  <si>
    <t>Welfare Call</t>
  </si>
  <si>
    <t>IT Support - Remote Access, Rescue &amp; Recovery Services</t>
  </si>
  <si>
    <t>LogmeIn Ltd</t>
  </si>
  <si>
    <t>Customer IT Platform for WBC and RBC (CRM software tool)</t>
  </si>
  <si>
    <t>Granicus-Firmstep</t>
  </si>
  <si>
    <t>Service Designer Customer Portal Staff Portal Services</t>
  </si>
  <si>
    <t>Confirm Asset Management Software Licences</t>
  </si>
  <si>
    <t>Confirm\Dude</t>
  </si>
  <si>
    <t>Online Comms Systems for Schools</t>
  </si>
  <si>
    <t>Frontline Data Ltd</t>
  </si>
  <si>
    <t>Supply of Portable Computer to Wandsworth and Richmond Council (shared approach)</t>
  </si>
  <si>
    <t>XMA</t>
  </si>
  <si>
    <t>WiFi on Lamposts</t>
  </si>
  <si>
    <t>Arqiva</t>
  </si>
  <si>
    <t>Queue Management Software</t>
  </si>
  <si>
    <t>Qmatic</t>
  </si>
  <si>
    <t>Electronic Tendering Portal</t>
  </si>
  <si>
    <t>BiP Solutions</t>
  </si>
  <si>
    <t>IT Infrastructure - Network replacement</t>
  </si>
  <si>
    <t>Fordway</t>
  </si>
  <si>
    <t>Hosted Planning Software</t>
  </si>
  <si>
    <t>Planning Software</t>
  </si>
  <si>
    <t>Agile Applications Group</t>
  </si>
  <si>
    <t>REU- website hosting and support</t>
  </si>
  <si>
    <t>Sofware for childrens services- Distribution of Exam results</t>
  </si>
  <si>
    <t>Squarebell Limited</t>
  </si>
  <si>
    <t>CIL &amp; S106 Processing and Monitoring system</t>
  </si>
  <si>
    <t>Exacom</t>
  </si>
  <si>
    <t>SCC</t>
  </si>
  <si>
    <t>CCS NFC</t>
  </si>
  <si>
    <t xml:space="preserve">2134 (b) </t>
  </si>
  <si>
    <t>IT Infrastructure - Core Server\Hyper-Convergence</t>
  </si>
  <si>
    <t>BACAS</t>
  </si>
  <si>
    <t>Cemetery and crematorium administration system</t>
  </si>
  <si>
    <t>Clear Skies Ltd</t>
  </si>
  <si>
    <t>Insight Street Works System</t>
  </si>
  <si>
    <t>Symology</t>
  </si>
  <si>
    <t>Training Services for Richmond and Wandsworth Adult Social Services Workforce</t>
  </si>
  <si>
    <t>Training Services</t>
  </si>
  <si>
    <t>3 Spirit UK Ltd</t>
  </si>
  <si>
    <t xml:space="preserve">Document Off Site Storage Services </t>
  </si>
  <si>
    <t>Restore Plc</t>
  </si>
  <si>
    <t>Modern.Gov Tablet Device app - Restricted Documents</t>
  </si>
  <si>
    <t>Modern Mindset</t>
  </si>
  <si>
    <t>Literacy Software (Read&amp;Write)</t>
  </si>
  <si>
    <t>Software that helps employees with additional language or literacy needs</t>
  </si>
  <si>
    <t>Texthelp</t>
  </si>
  <si>
    <t>Cash Collection/ Cash in Transit</t>
  </si>
  <si>
    <t>Jade Security Services</t>
  </si>
  <si>
    <t>Job Brokerage Software</t>
  </si>
  <si>
    <t>Hanlon Computer Ltd</t>
  </si>
  <si>
    <t>PedalMe Ad-Hoc Bike Courier Service</t>
  </si>
  <si>
    <t>Greener Ad-Hoc transport for small-medium sized goods using bike couriers</t>
  </si>
  <si>
    <t>PedalMe</t>
  </si>
  <si>
    <t>Multi-Protocol Label Switching Network (WAN)</t>
  </si>
  <si>
    <t>Provision of WAN Services</t>
  </si>
  <si>
    <t>BT</t>
  </si>
  <si>
    <t>Mobile Telecommunication</t>
  </si>
  <si>
    <t>Microsoft Software Licences (E5 Agreement)</t>
  </si>
  <si>
    <t>Microsoft Software Licence Renewals</t>
  </si>
  <si>
    <t>MFD Services for WBC and RBC</t>
  </si>
  <si>
    <t>Ricoh UK Ltd</t>
  </si>
  <si>
    <t>ITSM Tool (Help Desk)</t>
  </si>
  <si>
    <t>Bramble Hub (Topdesk)</t>
  </si>
  <si>
    <t>Legal Services (Litigation)</t>
  </si>
  <si>
    <t>Legal Services - litigation, planning, highways, procurement etc</t>
  </si>
  <si>
    <t>Ashfords LLP</t>
  </si>
  <si>
    <t>Not known</t>
  </si>
  <si>
    <t>Lot1L £3,068,474  Lot 2:  £2,842,858</t>
  </si>
  <si>
    <t>Service Charge System</t>
  </si>
  <si>
    <t>Claranet Ltd</t>
  </si>
  <si>
    <t>Software for Managing Insurance Claims</t>
  </si>
  <si>
    <t>JCAD Ltd</t>
  </si>
  <si>
    <t>Vacant Property Registration and Matching Software (Help2Rent)</t>
  </si>
  <si>
    <t>Help2Rent Ltd</t>
  </si>
  <si>
    <t>Capita ONE SEN Services</t>
  </si>
  <si>
    <t>Capita ONE SEN Managed Services</t>
  </si>
  <si>
    <t>Research in Practice for Adults</t>
  </si>
  <si>
    <t>to Research in Practice for Adults (RiPfA) for provision of learning and development resources, services and support to put evidence-informed approaches into practice for Adults Social Services departments</t>
  </si>
  <si>
    <t>Research in Practice</t>
  </si>
  <si>
    <t>Careplan Resource Directory</t>
  </si>
  <si>
    <t>Careplan Resource Directory (Richmond) - core and ebrokerage module (Wandsworth)</t>
  </si>
  <si>
    <t>Careplace</t>
  </si>
  <si>
    <t>KITE Webrostering IT system</t>
  </si>
  <si>
    <t>Rostering and Access care Planning IT System</t>
  </si>
  <si>
    <t>Access Group Ltd</t>
  </si>
  <si>
    <t>Digital Signage for Childrens Signage</t>
  </si>
  <si>
    <t>Trilby Multimedia</t>
  </si>
  <si>
    <t>E-Learning Authoring Software</t>
  </si>
  <si>
    <t>Omniplex</t>
  </si>
  <si>
    <t>Specialist Internal Audit Services</t>
  </si>
  <si>
    <t>Mazars</t>
  </si>
  <si>
    <t>Nine Elms Media Monitoring</t>
  </si>
  <si>
    <t>A Media Monitoring service, providing daily reports</t>
  </si>
  <si>
    <t>AIMediaData Limited</t>
  </si>
  <si>
    <t>Merger of Internal Telephony Systems and Ongoing Support (SSA)</t>
  </si>
  <si>
    <t>Daisy</t>
  </si>
  <si>
    <t>Early Education and Childcare Placements Software (Synergy)</t>
  </si>
  <si>
    <t>LBW</t>
  </si>
  <si>
    <t>Hosted IT System for EECP Funding</t>
  </si>
  <si>
    <t>Provision of Actuarial Services to the Wandsworth Pension Fund</t>
  </si>
  <si>
    <t>Actuarial Services for Pensions Fund</t>
  </si>
  <si>
    <t>National LGPS Framework</t>
  </si>
  <si>
    <t>Software Asset Management (SAM) Managed Service</t>
  </si>
  <si>
    <t xml:space="preserve">TopDesk (Call logging and incident management system for the Joint Control Centre) </t>
  </si>
  <si>
    <t>Interpretion and Translation Services (SSA)</t>
  </si>
  <si>
    <t xml:space="preserve">Supreme Linguistic Services (t/a Premium Linguistic Services) </t>
  </si>
  <si>
    <t>Children's</t>
  </si>
  <si>
    <t>British Sign Language Virtual Relay communications service</t>
  </si>
  <si>
    <t>SignLive Limited</t>
  </si>
  <si>
    <t>Cyber Incident Reporting Services</t>
  </si>
  <si>
    <t>BAE Systems</t>
  </si>
  <si>
    <t>Address Gazetteer System</t>
  </si>
  <si>
    <t>GIS Address Information System</t>
  </si>
  <si>
    <t>Stat Map Ltd</t>
  </si>
  <si>
    <t>Call Centre Telephony Platform and Switchboard</t>
  </si>
  <si>
    <t>Softcat Ltd (Netcall)</t>
  </si>
  <si>
    <t>Session Initiation Protocol (SIP) Telephony</t>
  </si>
  <si>
    <t>Gamma Telecoms</t>
  </si>
  <si>
    <t>Social Media Marketing Tool</t>
  </si>
  <si>
    <t>Hosted Social Media Management Software</t>
  </si>
  <si>
    <t>Crowd Technologies
Limited (Trading as SoCrowd)</t>
  </si>
  <si>
    <t>Employee Benefits Systems Services</t>
  </si>
  <si>
    <t>Employee Benefits</t>
  </si>
  <si>
    <t>I Com Works Ltd</t>
  </si>
  <si>
    <t>First Aid Training</t>
  </si>
  <si>
    <t>First aid training for school teachers and support staff</t>
  </si>
  <si>
    <t>Gravitas Training Consultants</t>
  </si>
  <si>
    <t>DrinksChecker Software Licence</t>
  </si>
  <si>
    <t>Alcohol Health Network</t>
  </si>
  <si>
    <t>Technical Services Computer system (FOREST) - Finance, Operations, Repairs, Engineering, Streets and Transport</t>
  </si>
  <si>
    <t>ROCC</t>
  </si>
  <si>
    <t xml:space="preserve">Patient Group Directive </t>
  </si>
  <si>
    <t>Patient Group Directive Consultancy - 6 Borough Agreement (value to each borought £1K per annum. Total contract value £30K)</t>
  </si>
  <si>
    <t>Hounslow and Richmond Community Healthcare</t>
  </si>
  <si>
    <t>Disabled Access Guide - Richmond</t>
  </si>
  <si>
    <t>Disabled Enabled Ltd</t>
  </si>
  <si>
    <t>Communications Service</t>
  </si>
  <si>
    <t>Westco Trading Ltd</t>
  </si>
  <si>
    <t>Managed Service Agreement for Framework-I, Assessment &amp; Care Management package</t>
  </si>
  <si>
    <t>ManageEngine (Support &amp; Maintenance)</t>
  </si>
  <si>
    <t>ManageEngine (Support &amp; Maintenance of monitors)</t>
  </si>
  <si>
    <t>Zoho Corporation</t>
  </si>
  <si>
    <t>Unknown</t>
  </si>
  <si>
    <t>Civil Enforcement Services</t>
  </si>
  <si>
    <t>Civil Enforcement Agents/Bailiff Services. Council Tax and Parking</t>
  </si>
  <si>
    <t>CDER Group, Marston Holdings, Bristow &amp; Sutor and Chandlers Ltd</t>
  </si>
  <si>
    <t>Nil Value (Concession)</t>
  </si>
  <si>
    <t xml:space="preserve"> 01/06/2024</t>
  </si>
  <si>
    <t>Microsoft Server &amp; Cloud Enrolment Licences</t>
  </si>
  <si>
    <t>Core+ Software System</t>
  </si>
  <si>
    <t>Locally Commissioned Services</t>
  </si>
  <si>
    <t>LCS  - clinical data mangement software systems to allow access to national public health data and indicators</t>
  </si>
  <si>
    <t>Various Providers</t>
  </si>
  <si>
    <t>Idox "Directory Hub (FIS Hub)” Website</t>
  </si>
  <si>
    <t>SEND developed and hosted website</t>
  </si>
  <si>
    <t>Idox Open Objects</t>
  </si>
  <si>
    <t>Processing of Council Tax and Benefits and Collection of Non-Domestic Business Rate</t>
  </si>
  <si>
    <t>IT Support for collection of Council Tax and Business Rates</t>
  </si>
  <si>
    <t>Revenue</t>
  </si>
  <si>
    <t xml:space="preserve">Financial Information Archive LIcence </t>
  </si>
  <si>
    <t>Financial Information System</t>
  </si>
  <si>
    <t>Advanced</t>
  </si>
  <si>
    <t>HAF Summer activity booking</t>
  </si>
  <si>
    <t>Holiday Activities with Food programme and council programmes</t>
  </si>
  <si>
    <t>Co-ordinate Sport</t>
  </si>
  <si>
    <t>Children Services</t>
  </si>
  <si>
    <t>Nitro Pro Licences</t>
  </si>
  <si>
    <t>Bytes Software Services</t>
  </si>
  <si>
    <t>BeOnline Health, Safety &amp; Compliance Management System Service</t>
  </si>
  <si>
    <t>e-learning management system</t>
  </si>
  <si>
    <t>Awaken Learning Ltd</t>
  </si>
  <si>
    <t xml:space="preserve">Radio Frequency Devices in Libraries </t>
  </si>
  <si>
    <t>Radio Frequency Identification Devices in Libraries</t>
  </si>
  <si>
    <t>Good with Devices</t>
  </si>
  <si>
    <t>Profess Time Management Subsciption and Software</t>
  </si>
  <si>
    <t>Pillar Software Ltd</t>
  </si>
  <si>
    <t>Leisure Services Booking System Services Contract</t>
  </si>
  <si>
    <t>IT System for booking leisure actvities at the Council's Leisure Centres</t>
  </si>
  <si>
    <t>Gladstone</t>
  </si>
  <si>
    <t>Cyber Ninjas</t>
  </si>
  <si>
    <t>On-Line Security training for Council staff</t>
  </si>
  <si>
    <t>Matobo</t>
  </si>
  <si>
    <t>Lifelong learning MIS add on</t>
  </si>
  <si>
    <t>A system for analysing achievement, retention and pass rates within ILR data</t>
  </si>
  <si>
    <t>Advanced Computer Software Group Limited</t>
  </si>
  <si>
    <t>Stopford Diary &amp; Certificate Software Solution (Agenda)</t>
  </si>
  <si>
    <t>Stopford</t>
  </si>
  <si>
    <t>Stopford Diary &amp; Certificate Software Solution (Agenda &amp; RAFTS)</t>
  </si>
  <si>
    <t>Shopify on-line Purchasing Platform</t>
  </si>
  <si>
    <t>Shopify</t>
  </si>
  <si>
    <t>Pensions Administration Software Hosting Agreements</t>
  </si>
  <si>
    <t>Heywood</t>
  </si>
  <si>
    <t>Webcasting - Council and Committee Meetings</t>
  </si>
  <si>
    <t>Broadcasting of Council and Committee Meetings</t>
  </si>
  <si>
    <t>Public I Group Ltd</t>
  </si>
  <si>
    <t>£27084 (50/50)</t>
  </si>
  <si>
    <t>£108,340 (50/50)</t>
  </si>
  <si>
    <t>Investment Management Consultancy - Pension Fund Advice</t>
  </si>
  <si>
    <t>Pension Fund Advice</t>
  </si>
  <si>
    <t>Mercer</t>
  </si>
  <si>
    <t>Finance Transactional Services</t>
  </si>
  <si>
    <t>Council's advertising</t>
  </si>
  <si>
    <t>Advertising on Council website and publications</t>
  </si>
  <si>
    <t>CAN &amp; KM Media</t>
  </si>
  <si>
    <t>Nil Value (Concession Contract)</t>
  </si>
  <si>
    <t>01/03/203</t>
  </si>
  <si>
    <t>YES</t>
  </si>
  <si>
    <t>Richmond Planning System Software Contract</t>
  </si>
  <si>
    <t>Provision of IDOX Software</t>
  </si>
  <si>
    <t>IDOX</t>
  </si>
  <si>
    <t>Wandsworth Uniform and EDRMS Software Contract</t>
  </si>
  <si>
    <t>LifeLong Learning</t>
  </si>
  <si>
    <t>Further Education Training</t>
  </si>
  <si>
    <t>South Thames College, Banham Academy, Mi ComputeSolutions, Widening Participation Fund</t>
  </si>
  <si>
    <t>31/09/2022</t>
  </si>
  <si>
    <t>Temporary agency staff Neutral Vendor Managed Solution</t>
  </si>
  <si>
    <t>Adecco</t>
  </si>
  <si>
    <t>31/11/2024</t>
  </si>
  <si>
    <t>Pension fund investment Management infrastructure</t>
  </si>
  <si>
    <t>Churchill Asset Management LLC</t>
  </si>
  <si>
    <t>Closed end partnership structure</t>
  </si>
  <si>
    <t>Pension fund investment Management (private debt)</t>
  </si>
  <si>
    <t>Brightwood Capital Advisors</t>
  </si>
  <si>
    <t>Pension fund investment Management (Infrastructure)</t>
  </si>
  <si>
    <t>Pantheon Ventures</t>
  </si>
  <si>
    <t>Closed end partnership structure 7 Years</t>
  </si>
  <si>
    <t>Permira Advisors ltd</t>
  </si>
  <si>
    <t>Pension Fund Investment Management Services (Active Global Equities)</t>
  </si>
  <si>
    <t>London LGPS CIV (sub fund Manager Baillie Gifford)</t>
  </si>
  <si>
    <t>% Fee</t>
  </si>
  <si>
    <t>Ongoing Direct unitised Investment</t>
  </si>
  <si>
    <t>Pension Fund Investment Management Services - (Active Global Equities)</t>
  </si>
  <si>
    <t>London LGPS CIV (sub-fund Manager Longview Partners)</t>
  </si>
  <si>
    <t xml:space="preserve">N/A  </t>
  </si>
  <si>
    <t>Pension fund investment Management (pooled property)</t>
  </si>
  <si>
    <t>CCLA Investment Management (for LMAIT Local Authorities property fund)</t>
  </si>
  <si>
    <t>Pension fund investment Management (Passive / multi asset and Pooled Property)</t>
  </si>
  <si>
    <t xml:space="preserve">Legal and General Investment Managment </t>
  </si>
  <si>
    <t>Pension fund investment Management (Diversified Alternatives)</t>
  </si>
  <si>
    <t>Pension fund investment Management (multi asset credits)</t>
  </si>
  <si>
    <t>Pension fund investment Management (Passive / multi asset credits)</t>
  </si>
  <si>
    <t>London LGPS CIV (sub fund Manager CQS)</t>
  </si>
  <si>
    <t>Oakhill Advisors</t>
  </si>
  <si>
    <t>Pension fund investment Management (Pooled property)</t>
  </si>
  <si>
    <t>Schroder Investment Management</t>
  </si>
  <si>
    <t>Pension fund investment Management (infrastructure)</t>
  </si>
  <si>
    <t xml:space="preserve">J.P Morgan Asset Management </t>
  </si>
  <si>
    <t>Ongoing Direct via partnership structure</t>
  </si>
  <si>
    <t>Pension fund investment Management (Active Bonds and Pooled Property))</t>
  </si>
  <si>
    <t>Janus Henderson (formerly Henderson Global Investors)</t>
  </si>
  <si>
    <t>Ongoing unitised via IMA</t>
  </si>
  <si>
    <t>Credit &amp; Financial Checks Service</t>
  </si>
  <si>
    <t>Credit Checks</t>
  </si>
  <si>
    <t xml:space="preserve">Dun &amp; Bradstreet </t>
  </si>
  <si>
    <t>Maintenance of Pay and Display Machines</t>
  </si>
  <si>
    <t>Maintenance for Varioflex System</t>
  </si>
  <si>
    <t>Flowbird</t>
  </si>
  <si>
    <t>Rolling Maintenance Agreements</t>
  </si>
  <si>
    <t>Maintenance for P&amp;Ds</t>
  </si>
  <si>
    <t>Courier Collection and Delivery</t>
  </si>
  <si>
    <t>CitySprint UK Ltd</t>
  </si>
  <si>
    <t>CFO Insights Online Analysis Tool</t>
  </si>
  <si>
    <t>Grant Thornton UK LLP</t>
  </si>
  <si>
    <t>Concerto Support Services</t>
  </si>
  <si>
    <t>Cost of Living Focus Groups</t>
  </si>
  <si>
    <t>Delivery of 6 x Focus Groups on Cost of Living</t>
  </si>
  <si>
    <t>Elizabeth Lynch</t>
  </si>
  <si>
    <t>LBR Visitor Parking Migration to RingGo</t>
  </si>
  <si>
    <t>Cashless Parking at Richmond</t>
  </si>
  <si>
    <t>Park Now Limited</t>
  </si>
  <si>
    <t>Life Long Learning</t>
  </si>
  <si>
    <t>South Thames College, Baked Bean, City Learning Centre, Deaf First, Katherine Low Settlement, MI Comuter Services, GSS Need 2 Succeed</t>
  </si>
  <si>
    <t>Hosted Housing Management System (NPS Annual Licence &amp; Support 
as per Contract CRM 79098)</t>
  </si>
  <si>
    <t>First Aid Training for Council Staff (1+1+1)</t>
  </si>
  <si>
    <t>Frontline Training Ltd</t>
  </si>
  <si>
    <t>On Line Safeguarding Training</t>
  </si>
  <si>
    <t>Delivery of 8 Sessions of On Line Training for Childrens Services</t>
  </si>
  <si>
    <t>LearnPac Ltd (TA Mandatory Training Group)</t>
  </si>
  <si>
    <t>Upgrade GIS Application/Web server</t>
  </si>
  <si>
    <t>Bulk Printing and Associated Services</t>
  </si>
  <si>
    <t>HH Global</t>
  </si>
  <si>
    <t>CFH</t>
  </si>
  <si>
    <t>Online Comms Systems for Schools Software Support for Schools Traded Services</t>
  </si>
  <si>
    <t>Extended</t>
  </si>
  <si>
    <t>G-Cloud 13</t>
  </si>
  <si>
    <t>Wandsworth Cost of Living Commission</t>
  </si>
  <si>
    <t>Consultancy - Design and Delivery of Focus Groups</t>
  </si>
  <si>
    <t>Wi-Fi (Interim Solution)</t>
  </si>
  <si>
    <t>Qolcom Ltd</t>
  </si>
  <si>
    <t>Cellnex (was Arquiva)</t>
  </si>
  <si>
    <t>Public Consultation Software Pilot</t>
  </si>
  <si>
    <t>Commonplace Digital Ltd</t>
  </si>
  <si>
    <t>Consultancy for Bridge and Highway Engineers</t>
  </si>
  <si>
    <t>Consultantcy - Engineers Specialist</t>
  </si>
  <si>
    <t>Panoramic Associates</t>
  </si>
  <si>
    <t>GIS server upgrade &amp; Maintenance</t>
  </si>
  <si>
    <t>IDOX Supported Travel Exports</t>
  </si>
  <si>
    <t>Maintenance &amp; Bureau</t>
  </si>
  <si>
    <t xml:space="preserve"> IDOX Supported Travel Extended Use</t>
  </si>
  <si>
    <t>will naturally expire</t>
  </si>
  <si>
    <t>Rolling monthly</t>
  </si>
  <si>
    <t>Wireless survey equipment</t>
  </si>
  <si>
    <t>Fortinet Firewalls</t>
  </si>
  <si>
    <t>Autodesk licences for Wandsworth</t>
  </si>
  <si>
    <t>Symetri Limited</t>
  </si>
  <si>
    <t>Transoft Solutions (UK) Ltd</t>
  </si>
  <si>
    <t>Commercial Ltd</t>
  </si>
  <si>
    <t>translation</t>
  </si>
  <si>
    <t>Civica (was )Modern Mindset</t>
  </si>
  <si>
    <t>Telephone Call Logging (Lumberjack)</t>
  </si>
  <si>
    <t>Focom Limited</t>
  </si>
  <si>
    <t>Parking software provision – 3Sixty Notice Processing, Rialto, Permit Gateway and ancillary</t>
  </si>
  <si>
    <t>Imperial</t>
  </si>
  <si>
    <t>Rolling Contract</t>
  </si>
  <si>
    <t>Work Related Learning Systems</t>
  </si>
  <si>
    <t>Veryan Software Ltd</t>
  </si>
  <si>
    <t>Loop1 UK Ltd</t>
  </si>
  <si>
    <t>Digital ID Checking</t>
  </si>
  <si>
    <t>Yoti Ltd</t>
  </si>
  <si>
    <t>Interrim Solution - Rolling Contract</t>
  </si>
  <si>
    <t>Digital360 (integrated Document Management &amp; Workflow System)</t>
  </si>
  <si>
    <t>ESRI UK ltd</t>
  </si>
  <si>
    <t>LBR: 34,441             WBC: 44,281</t>
  </si>
  <si>
    <t>LBR:137,764                            WBC:177124</t>
  </si>
  <si>
    <t>G Cloud 12 Direct Call Off</t>
  </si>
  <si>
    <t>AudioCodes Software Support</t>
  </si>
  <si>
    <t>Brightly Software Ltd</t>
  </si>
  <si>
    <t>01/010/2023</t>
  </si>
  <si>
    <t>Impulse Nexus School Admission Software</t>
  </si>
  <si>
    <t>01/1102024</t>
  </si>
  <si>
    <t>Resource Allocation System - Childrens</t>
  </si>
  <si>
    <t>Resourse Allocation Software for Children's Services</t>
  </si>
  <si>
    <t>Imosphere Ltd</t>
  </si>
  <si>
    <t>Low Income Family Tracker</t>
  </si>
  <si>
    <t>Software for Low Income Family Tracker (LIFT)</t>
  </si>
  <si>
    <t>Policy In Practice</t>
  </si>
  <si>
    <t>G Cloud 13 Direct Call Off</t>
  </si>
  <si>
    <t>Radio Frequency Devices in Libraries (RFIDS)</t>
  </si>
  <si>
    <t>Consumer Classification Segmentation Tool (Acorn Datasets)</t>
  </si>
  <si>
    <t xml:space="preserve">Postal Services - Folder Inserter </t>
  </si>
  <si>
    <t>Postal Services Folder Inserter Equipment (Lease CCS RM6017))</t>
  </si>
  <si>
    <t>Quadient</t>
  </si>
  <si>
    <t>Direct Call-Off Framework</t>
  </si>
  <si>
    <t>Employee Assistance Programme</t>
  </si>
  <si>
    <t>BHSF</t>
  </si>
  <si>
    <t>Civica UK Ltd</t>
  </si>
  <si>
    <t>Volunteer Management Software (Assemble Solution)</t>
  </si>
  <si>
    <t>Access UK Ltd</t>
  </si>
  <si>
    <t>SSA Workspace Standards Pilot Working Group (Wi-Fi)</t>
  </si>
  <si>
    <t>European Electronique</t>
  </si>
  <si>
    <t>£303,000 then £12,000 pa</t>
  </si>
  <si>
    <t>Hybrid Meeting Equipment in Teams Rooms</t>
  </si>
  <si>
    <t>SCC Ltd</t>
  </si>
  <si>
    <t>2974 (d)</t>
  </si>
  <si>
    <t>Insurance Services - Lot 4 Engineering</t>
  </si>
  <si>
    <t>Aviva Insurance Ltd</t>
  </si>
  <si>
    <t>2974 (b)</t>
  </si>
  <si>
    <t>Insurance Services - Lot 2 Liability</t>
  </si>
  <si>
    <t>2974 e)</t>
  </si>
  <si>
    <t>Insurance Services - Lot 5 Personal Accident and School Journeys</t>
  </si>
  <si>
    <t>2974 (c)</t>
  </si>
  <si>
    <t>Insurance Services - Lot 3 Motor</t>
  </si>
  <si>
    <t>Travelers Insurance Company Limited</t>
  </si>
  <si>
    <t>2974 (a)</t>
  </si>
  <si>
    <t>Insurance Services - Lot 1 Property</t>
  </si>
  <si>
    <t>Global Custodian and Performance Management of Council Pension Fund</t>
  </si>
  <si>
    <t>Digital Poll Clerk-
London Borough
 of 
Richmond upon Thames 
Electoral Services</t>
  </si>
  <si>
    <t>Provision of Modern Polling for 4 consecutive years (from February 2023 to February 2027), 
at the main elections in May with an option to extend for 2 years to February 2029 and a further option to extend by 2 
years to 2031</t>
  </si>
  <si>
    <t>Modern Democracy Ltd</t>
  </si>
  <si>
    <t>Year 1
Payment 1 on Order:
• Licence Fees £6,950
Year 2
Payment 1:
• Licence Fees October 2023
Payment 2:
• iPad Fee February 2024
£35,575
£13,125
Year 3
Payment 1:
• Licence Fees Jan 2025 £6,950
Year 4
Payment 1:
• Licence Fees October 2025
Payment 2:
• iPad Fee February 2026
£32,200
£10,500</t>
  </si>
  <si>
    <t>Electorial Services</t>
  </si>
  <si>
    <t>Children</t>
  </si>
  <si>
    <t>Me Learing Training Modules</t>
  </si>
  <si>
    <t>Development of Training Modules for e Learning (Public Health)</t>
  </si>
  <si>
    <t>Wandsworth Borough Council  ᵜ  Contracts Register  ᵜ  Including Joined/SSA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</si>
</sst>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dd/mm/yyyy;@"/>
    <numFmt numFmtId="167" formatCode="_-[$£-809]* #,##0.00_-;\-[$£-809]* #,##0.00_-;_-[$£-809]* &quot;-&quot;??_-;_-@_-"/>
  </numFmts>
  <fonts count="18" x14ac:knownFonts="1">
    <font>
      <sz val="11"/>
      <color theme="1"/>
      <name val="Calibri"/>
      <family val="2"/>
      <scheme val="minor"/>
    </font>
    <font>
      <sz val="8"/>
      <name val="Calibri"/>
      <family val="2"/>
      <scheme val="minor"/>
    </font>
    <font>
      <sz val="11"/>
      <name val="Calibri"/>
      <family val="2"/>
      <scheme val="minor"/>
    </font>
    <font>
      <sz val="11"/>
      <color rgb="FF000000"/>
      <name val="Calibri"/>
      <family val="2"/>
    </font>
    <font>
      <sz val="11"/>
      <name val="Calibri"/>
      <family val="2"/>
    </font>
    <font>
      <sz val="1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rgb="FF000000"/>
      <name val="Calibri"/>
    </font>
    <font>
      <sz val="11"/>
      <color rgb="FF5B9BD5"/>
      <name val="Calibri"/>
    </font>
    <font>
      <sz val="11"/>
      <name val="Calibri"/>
    </font>
    <font>
      <sz val="11"/>
      <color rgb="FF000000"/>
      <name val="Calibri"/>
      <scheme val="minor"/>
    </font>
    <font>
      <sz val="11"/>
      <color rgb="FF4472C4"/>
      <name val="Calibri"/>
      <scheme val="minor"/>
    </font>
    <font>
      <sz val="11"/>
      <color rgb="FF4472C4"/>
      <name val="Calibri"/>
    </font>
    <font>
      <sz val="12"/>
      <color theme="1"/>
      <name val="Calibri"/>
      <family val="2"/>
      <scheme val="minor"/>
    </font>
    <font>
      <sz val="36"/>
      <color theme="4"/>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2CC"/>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07">
    <xf numFmtId="0" fontId="0" fillId="0" borderId="0" xfId="0"/>
    <xf numFmtId="0" fontId="0" fillId="0" borderId="0" xfId="0" applyAlignment="1">
      <alignment horizontal="left"/>
    </xf>
    <xf numFmtId="0" fontId="0" fillId="0" borderId="0" xfId="0" applyAlignment="1">
      <alignment horizontal="center" vertical="center" wrapText="1"/>
    </xf>
    <xf numFmtId="165" fontId="0" fillId="0" borderId="0" xfId="0" applyNumberFormat="1" applyAlignment="1">
      <alignment horizontal="left"/>
    </xf>
    <xf numFmtId="164" fontId="0" fillId="0" borderId="0" xfId="0" applyNumberFormat="1" applyAlignment="1">
      <alignment horizontal="left"/>
    </xf>
    <xf numFmtId="14" fontId="0" fillId="0" borderId="0" xfId="0" applyNumberFormat="1"/>
    <xf numFmtId="0" fontId="0" fillId="0" borderId="0" xfId="0" applyAlignment="1">
      <alignment horizontal="left" vertical="top" wrapText="1"/>
    </xf>
    <xf numFmtId="0" fontId="2" fillId="0" borderId="0" xfId="0" applyFont="1"/>
    <xf numFmtId="0" fontId="2" fillId="2" borderId="0" xfId="0" applyFont="1" applyFill="1"/>
    <xf numFmtId="0" fontId="2" fillId="0" borderId="0" xfId="0" applyFont="1" applyAlignment="1">
      <alignment horizontal="center" vertical="center" wrapText="1"/>
    </xf>
    <xf numFmtId="14" fontId="2" fillId="0" borderId="0" xfId="0" applyNumberFormat="1" applyFont="1"/>
    <xf numFmtId="0" fontId="2" fillId="0" borderId="0" xfId="0" applyFont="1" applyAlignment="1">
      <alignment horizontal="left"/>
    </xf>
    <xf numFmtId="0" fontId="2" fillId="0" borderId="0" xfId="0" applyFont="1" applyAlignment="1">
      <alignment wrapText="1"/>
    </xf>
    <xf numFmtId="164" fontId="2" fillId="0" borderId="0" xfId="0" applyNumberFormat="1" applyFont="1" applyAlignment="1">
      <alignment horizontal="left"/>
    </xf>
    <xf numFmtId="14" fontId="2" fillId="0" borderId="0" xfId="0" applyNumberFormat="1" applyFont="1" applyAlignment="1">
      <alignment horizontal="right"/>
    </xf>
    <xf numFmtId="164" fontId="2" fillId="0" borderId="0" xfId="0" applyNumberFormat="1" applyFont="1" applyAlignment="1">
      <alignment horizontal="left" vertical="center" wrapText="1"/>
    </xf>
    <xf numFmtId="14" fontId="2" fillId="0" borderId="0" xfId="0" applyNumberFormat="1" applyFont="1" applyAlignment="1">
      <alignment horizontal="center" vertical="center" wrapText="1"/>
    </xf>
    <xf numFmtId="14" fontId="2" fillId="0" borderId="0" xfId="0" applyNumberFormat="1" applyFont="1" applyAlignment="1">
      <alignment horizontal="right" vertical="center" wrapText="1"/>
    </xf>
    <xf numFmtId="0" fontId="2" fillId="0" borderId="0" xfId="0" applyFont="1" applyAlignment="1">
      <alignment horizontal="left" vertical="top" wrapText="1"/>
    </xf>
    <xf numFmtId="165" fontId="2" fillId="0" borderId="0" xfId="0" applyNumberFormat="1" applyFont="1" applyAlignment="1">
      <alignment horizontal="left" vertical="center" wrapText="1"/>
    </xf>
    <xf numFmtId="165" fontId="2" fillId="0" borderId="0" xfId="0" applyNumberFormat="1" applyFont="1" applyAlignment="1">
      <alignment horizontal="left"/>
    </xf>
    <xf numFmtId="0" fontId="2" fillId="0" borderId="0" xfId="0" applyFont="1" applyAlignment="1">
      <alignment horizontal="left" vertical="top"/>
    </xf>
    <xf numFmtId="0" fontId="2" fillId="0" borderId="0" xfId="0" applyFont="1" applyAlignment="1">
      <alignment vertical="top"/>
    </xf>
    <xf numFmtId="14" fontId="4" fillId="0" borderId="0" xfId="0" applyNumberFormat="1" applyFont="1" applyAlignment="1">
      <alignment wrapText="1"/>
    </xf>
    <xf numFmtId="0" fontId="6" fillId="0" borderId="0" xfId="0" applyFont="1" applyAlignment="1">
      <alignment horizontal="left"/>
    </xf>
    <xf numFmtId="0" fontId="6" fillId="0" borderId="0" xfId="0" applyFont="1"/>
    <xf numFmtId="164" fontId="6" fillId="0" borderId="0" xfId="0" applyNumberFormat="1" applyFont="1" applyAlignment="1">
      <alignment horizontal="left"/>
    </xf>
    <xf numFmtId="14" fontId="6" fillId="0" borderId="0" xfId="0" applyNumberFormat="1" applyFont="1"/>
    <xf numFmtId="0" fontId="6" fillId="0" borderId="0" xfId="0" applyFont="1" applyAlignment="1">
      <alignment wrapText="1"/>
    </xf>
    <xf numFmtId="165" fontId="6" fillId="0" borderId="0" xfId="0" applyNumberFormat="1" applyFont="1" applyAlignment="1">
      <alignment horizontal="left"/>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vertical="top" wrapText="1"/>
    </xf>
    <xf numFmtId="164" fontId="6" fillId="0" borderId="0" xfId="0" applyNumberFormat="1" applyFont="1" applyAlignment="1">
      <alignment horizontal="left" vertical="top"/>
    </xf>
    <xf numFmtId="14" fontId="6" fillId="0" borderId="0" xfId="0" applyNumberFormat="1" applyFont="1" applyAlignment="1">
      <alignment vertical="top"/>
    </xf>
    <xf numFmtId="14" fontId="6" fillId="0" borderId="0" xfId="0" applyNumberFormat="1" applyFont="1" applyAlignment="1">
      <alignment horizontal="right"/>
    </xf>
    <xf numFmtId="14" fontId="6" fillId="0" borderId="0" xfId="0" applyNumberFormat="1" applyFont="1" applyAlignment="1">
      <alignment horizontal="right" wrapText="1"/>
    </xf>
    <xf numFmtId="166" fontId="6" fillId="0" borderId="0" xfId="0" applyNumberFormat="1" applyFont="1" applyAlignment="1">
      <alignment horizontal="right" wrapText="1"/>
    </xf>
    <xf numFmtId="0" fontId="6" fillId="0" borderId="0" xfId="0" applyFont="1" applyAlignment="1">
      <alignment horizontal="right"/>
    </xf>
    <xf numFmtId="0" fontId="6" fillId="0" borderId="0" xfId="0" applyFont="1" applyAlignment="1">
      <alignment horizontal="left" vertical="top" wrapText="1"/>
    </xf>
    <xf numFmtId="165" fontId="6" fillId="0" borderId="0" xfId="0" applyNumberFormat="1" applyFont="1" applyAlignment="1">
      <alignment horizontal="left" vertical="top"/>
    </xf>
    <xf numFmtId="14" fontId="6" fillId="0" borderId="0" xfId="0" applyNumberFormat="1" applyFont="1" applyAlignment="1">
      <alignment horizontal="left" vertical="top"/>
    </xf>
    <xf numFmtId="14" fontId="6" fillId="0" borderId="0" xfId="0" applyNumberFormat="1" applyFont="1" applyAlignment="1">
      <alignment horizontal="right" vertical="top"/>
    </xf>
    <xf numFmtId="0" fontId="6" fillId="3" borderId="0" xfId="0" applyFont="1" applyFill="1" applyAlignment="1">
      <alignment horizontal="left"/>
    </xf>
    <xf numFmtId="164" fontId="6" fillId="0" borderId="0" xfId="0" applyNumberFormat="1" applyFont="1" applyAlignment="1">
      <alignment horizontal="left" wrapText="1"/>
    </xf>
    <xf numFmtId="0" fontId="6" fillId="3" borderId="0" xfId="0" applyFont="1" applyFill="1" applyAlignment="1">
      <alignment horizontal="left" wrapText="1"/>
    </xf>
    <xf numFmtId="8" fontId="6" fillId="0" borderId="0" xfId="0" applyNumberFormat="1" applyFont="1" applyAlignment="1">
      <alignment horizontal="left" wrapText="1"/>
    </xf>
    <xf numFmtId="0" fontId="6" fillId="0" borderId="0" xfId="0" applyFont="1" applyAlignment="1">
      <alignment horizontal="center" vertical="center" wrapText="1"/>
    </xf>
    <xf numFmtId="6" fontId="6" fillId="0" borderId="0" xfId="0" applyNumberFormat="1" applyFont="1" applyAlignment="1">
      <alignment horizontal="left"/>
    </xf>
    <xf numFmtId="0" fontId="0" fillId="0" borderId="0" xfId="0" applyAlignment="1">
      <alignment wrapText="1"/>
    </xf>
    <xf numFmtId="165" fontId="5" fillId="0" borderId="0" xfId="0" applyNumberFormat="1" applyFont="1" applyAlignment="1">
      <alignment horizontal="left" vertical="center"/>
    </xf>
    <xf numFmtId="167" fontId="2" fillId="0" borderId="0" xfId="0" quotePrefix="1" applyNumberFormat="1" applyFont="1" applyAlignment="1">
      <alignment horizontal="left"/>
    </xf>
    <xf numFmtId="14" fontId="6" fillId="0" borderId="0" xfId="0" applyNumberFormat="1" applyFont="1" applyAlignment="1">
      <alignment horizontal="right" vertical="center"/>
    </xf>
    <xf numFmtId="164" fontId="2" fillId="0" borderId="0" xfId="0" applyNumberFormat="1" applyFont="1" applyAlignment="1">
      <alignment horizontal="left" wrapText="1"/>
    </xf>
    <xf numFmtId="0" fontId="3" fillId="0" borderId="0" xfId="0" applyFont="1" applyAlignment="1">
      <alignment wrapText="1"/>
    </xf>
    <xf numFmtId="0" fontId="5" fillId="0" borderId="0" xfId="0" applyFont="1" applyAlignment="1">
      <alignment horizontal="center" vertical="center" wrapText="1"/>
    </xf>
    <xf numFmtId="164" fontId="5" fillId="0" borderId="0" xfId="0" applyNumberFormat="1" applyFont="1" applyAlignment="1">
      <alignment horizontal="left" vertical="center" wrapText="1"/>
    </xf>
    <xf numFmtId="14" fontId="5" fillId="0" borderId="0" xfId="0" applyNumberFormat="1" applyFont="1" applyAlignment="1">
      <alignment horizontal="center" vertical="center" wrapText="1"/>
    </xf>
    <xf numFmtId="14" fontId="5" fillId="0" borderId="0" xfId="0" applyNumberFormat="1" applyFont="1" applyAlignment="1">
      <alignment horizontal="right" vertical="center" wrapText="1"/>
    </xf>
    <xf numFmtId="0" fontId="8" fillId="0" borderId="0" xfId="0" applyFont="1"/>
    <xf numFmtId="14" fontId="8" fillId="0" borderId="0" xfId="0" applyNumberFormat="1" applyFont="1"/>
    <xf numFmtId="164" fontId="8" fillId="0" borderId="0" xfId="0" applyNumberFormat="1" applyFont="1"/>
    <xf numFmtId="164" fontId="0" fillId="0" borderId="0" xfId="0" applyNumberFormat="1"/>
    <xf numFmtId="164" fontId="0" fillId="0" borderId="0" xfId="0" applyNumberFormat="1" applyAlignment="1">
      <alignment horizontal="right"/>
    </xf>
    <xf numFmtId="14" fontId="0" fillId="0" borderId="0" xfId="0" applyNumberFormat="1" applyAlignment="1">
      <alignment horizontal="right"/>
    </xf>
    <xf numFmtId="0" fontId="8" fillId="0" borderId="0" xfId="0" applyFont="1" applyAlignment="1">
      <alignment horizontal="center" vertical="center"/>
    </xf>
    <xf numFmtId="0" fontId="0" fillId="0" borderId="0" xfId="0" applyAlignment="1">
      <alignment horizontal="center" vertical="center"/>
    </xf>
    <xf numFmtId="0" fontId="3" fillId="0" borderId="0" xfId="0" applyFont="1"/>
    <xf numFmtId="164" fontId="3" fillId="0" borderId="0" xfId="0" applyNumberFormat="1" applyFont="1" applyAlignment="1">
      <alignment horizontal="left"/>
    </xf>
    <xf numFmtId="165" fontId="0" fillId="0" borderId="0" xfId="0" applyNumberFormat="1"/>
    <xf numFmtId="0" fontId="9" fillId="0" borderId="0" xfId="0" applyFont="1"/>
    <xf numFmtId="14" fontId="0" fillId="0" borderId="0" xfId="0" applyNumberFormat="1" applyAlignment="1">
      <alignment horizontal="left" vertical="top"/>
    </xf>
    <xf numFmtId="0" fontId="0" fillId="0" borderId="0" xfId="0" applyAlignment="1">
      <alignment horizontal="right"/>
    </xf>
    <xf numFmtId="164" fontId="0" fillId="0" borderId="0" xfId="0" applyNumberFormat="1" applyAlignment="1">
      <alignment horizontal="center" vertical="center" wrapText="1"/>
    </xf>
    <xf numFmtId="165" fontId="0" fillId="0" borderId="0" xfId="0" applyNumberFormat="1" applyAlignment="1">
      <alignment horizontal="right"/>
    </xf>
    <xf numFmtId="6" fontId="0" fillId="0" borderId="0" xfId="0" applyNumberFormat="1" applyAlignment="1">
      <alignment horizontal="right"/>
    </xf>
    <xf numFmtId="164" fontId="0" fillId="0" borderId="0" xfId="0" applyNumberFormat="1" applyAlignment="1">
      <alignment horizontal="right" vertical="center"/>
    </xf>
    <xf numFmtId="0" fontId="0" fillId="0" borderId="0" xfId="0" applyAlignment="1">
      <alignment horizontal="center"/>
    </xf>
    <xf numFmtId="0" fontId="9" fillId="0" borderId="0" xfId="0" applyFont="1" applyAlignment="1">
      <alignment vertical="top"/>
    </xf>
    <xf numFmtId="0" fontId="0" fillId="0" borderId="0" xfId="0" applyAlignment="1">
      <alignment vertical="top"/>
    </xf>
    <xf numFmtId="0" fontId="0" fillId="0" borderId="0" xfId="0" applyAlignment="1">
      <alignment vertical="top" wrapText="1"/>
    </xf>
    <xf numFmtId="164" fontId="0" fillId="0" borderId="0" xfId="0" applyNumberFormat="1" applyAlignment="1">
      <alignment vertical="top"/>
    </xf>
    <xf numFmtId="0" fontId="0" fillId="0" borderId="0" xfId="0" applyAlignment="1">
      <alignment horizontal="center" vertical="top"/>
    </xf>
    <xf numFmtId="14" fontId="0" fillId="0" borderId="0" xfId="0" applyNumberFormat="1" applyAlignment="1">
      <alignment vertical="top"/>
    </xf>
    <xf numFmtId="0" fontId="2" fillId="0" borderId="0" xfId="0" applyFont="1" applyAlignment="1">
      <alignment horizontal="left" wrapText="1"/>
    </xf>
    <xf numFmtId="8" fontId="3" fillId="0" borderId="0" xfId="0" applyNumberFormat="1" applyFont="1"/>
    <xf numFmtId="8" fontId="3" fillId="0" borderId="0" xfId="0" applyNumberFormat="1" applyFont="1" applyAlignment="1">
      <alignment horizontal="left"/>
    </xf>
    <xf numFmtId="0" fontId="3" fillId="0" borderId="0" xfId="0" applyFont="1" applyAlignment="1">
      <alignment horizontal="center"/>
    </xf>
    <xf numFmtId="14" fontId="3" fillId="0" borderId="0" xfId="0" applyNumberFormat="1" applyFont="1"/>
    <xf numFmtId="14" fontId="3" fillId="0" borderId="0" xfId="0" applyNumberFormat="1" applyFont="1" applyAlignment="1">
      <alignment horizontal="center"/>
    </xf>
    <xf numFmtId="17" fontId="0" fillId="0" borderId="0" xfId="0" applyNumberFormat="1"/>
    <xf numFmtId="0" fontId="12" fillId="0" borderId="0" xfId="0" applyFont="1" applyAlignment="1">
      <alignment wrapText="1"/>
    </xf>
    <xf numFmtId="0" fontId="10" fillId="0" borderId="0" xfId="0" applyFont="1" applyAlignment="1">
      <alignment wrapText="1"/>
    </xf>
    <xf numFmtId="0" fontId="2" fillId="4" borderId="0" xfId="0" applyFont="1" applyFill="1" applyAlignment="1">
      <alignment horizontal="left"/>
    </xf>
    <xf numFmtId="0" fontId="12" fillId="0" borderId="0" xfId="0" applyFont="1"/>
    <xf numFmtId="14" fontId="4" fillId="0" borderId="0" xfId="0" applyNumberFormat="1" applyFont="1" applyAlignment="1">
      <alignment horizontal="right" wrapText="1"/>
    </xf>
    <xf numFmtId="0" fontId="2" fillId="0" borderId="0" xfId="0" applyFont="1" applyAlignment="1">
      <alignment horizontal="right"/>
    </xf>
    <xf numFmtId="14" fontId="0" fillId="0" borderId="0" xfId="0" quotePrefix="1" applyNumberFormat="1" applyAlignment="1">
      <alignment horizontal="right"/>
    </xf>
    <xf numFmtId="4" fontId="0" fillId="0" borderId="0" xfId="0" applyNumberFormat="1"/>
    <xf numFmtId="164" fontId="0" fillId="2" borderId="0" xfId="0" applyNumberFormat="1" applyFill="1"/>
    <xf numFmtId="0" fontId="16" fillId="0" borderId="1" xfId="0" applyFont="1" applyBorder="1" applyAlignment="1">
      <alignment horizontal="left" vertical="top"/>
    </xf>
    <xf numFmtId="0" fontId="16" fillId="0" borderId="1" xfId="0" applyFont="1" applyBorder="1" applyAlignment="1">
      <alignment horizontal="left" vertical="top" wrapText="1"/>
    </xf>
    <xf numFmtId="164" fontId="17" fillId="0" borderId="1" xfId="0" applyNumberFormat="1" applyFont="1" applyBorder="1" applyAlignment="1">
      <alignment horizontal="center" vertical="center"/>
    </xf>
    <xf numFmtId="164" fontId="16" fillId="0" borderId="1" xfId="0" applyNumberFormat="1" applyFont="1" applyBorder="1" applyAlignment="1">
      <alignment horizontal="center" vertical="top"/>
    </xf>
    <xf numFmtId="0" fontId="16" fillId="0" borderId="1" xfId="0" applyFont="1" applyBorder="1" applyAlignment="1">
      <alignment horizontal="center" vertical="top"/>
    </xf>
    <xf numFmtId="14" fontId="16" fillId="0" borderId="1" xfId="0" applyNumberFormat="1" applyFont="1" applyBorder="1" applyAlignment="1">
      <alignment horizontal="left" vertical="top"/>
    </xf>
    <xf numFmtId="0" fontId="16" fillId="0" borderId="1" xfId="0" applyFont="1" applyBorder="1" applyAlignment="1">
      <alignment horizontal="center" vertical="top" wrapText="1"/>
    </xf>
  </cellXfs>
  <cellStyles count="3">
    <cellStyle name="Comma 2" xfId="1" xr:uid="{3A8EB385-9B91-4415-A1E4-C964D3D1D305}"/>
    <cellStyle name="Currency 2" xfId="2" xr:uid="{916C291B-83EB-4BB7-88FD-64EBE124683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51953</xdr:rowOff>
    </xdr:from>
    <xdr:to>
      <xdr:col>1</xdr:col>
      <xdr:colOff>941294</xdr:colOff>
      <xdr:row>0</xdr:row>
      <xdr:rowOff>683558</xdr:rowOff>
    </xdr:to>
    <xdr:pic>
      <xdr:nvPicPr>
        <xdr:cNvPr id="2" name="Picture 1" descr="C:\Users\habiba.begum\AppData\Local\Microsoft\Windows\INetCache\Content.MSO\A9F88781.tmp">
          <a:extLst>
            <a:ext uri="{FF2B5EF4-FFF2-40B4-BE49-F238E27FC236}">
              <a16:creationId xmlns:a16="http://schemas.microsoft.com/office/drawing/2014/main" id="{23EEA8B8-8CE6-4B9B-98D4-72C5F39DDE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53"/>
          <a:ext cx="1524000" cy="6316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212911</xdr:colOff>
      <xdr:row>0</xdr:row>
      <xdr:rowOff>593913</xdr:rowOff>
    </xdr:to>
    <xdr:pic>
      <xdr:nvPicPr>
        <xdr:cNvPr id="2" name="Picture 1" descr="C:\Users\habiba.begum\AppData\Local\Microsoft\Windows\INetCache\Content.MSO\A9F88781.tmp">
          <a:extLst>
            <a:ext uri="{FF2B5EF4-FFF2-40B4-BE49-F238E27FC236}">
              <a16:creationId xmlns:a16="http://schemas.microsoft.com/office/drawing/2014/main" id="{EC921878-BA4F-41E1-BF09-FC4CC7652A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299882" cy="5939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584386</xdr:colOff>
      <xdr:row>0</xdr:row>
      <xdr:rowOff>593913</xdr:rowOff>
    </xdr:to>
    <xdr:pic>
      <xdr:nvPicPr>
        <xdr:cNvPr id="2" name="Picture 1" descr="C:\Users\habiba.begum\AppData\Local\Microsoft\Windows\INetCache\Content.MSO\A9F88781.tmp">
          <a:extLst>
            <a:ext uri="{FF2B5EF4-FFF2-40B4-BE49-F238E27FC236}">
              <a16:creationId xmlns:a16="http://schemas.microsoft.com/office/drawing/2014/main" id="{237F8775-4386-4976-83DB-3096C2DAD23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298761" cy="59391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V159"/>
  <sheetViews>
    <sheetView zoomScale="85" zoomScaleNormal="85" workbookViewId="0">
      <pane ySplit="2" topLeftCell="A3" activePane="bottomLeft" state="frozen"/>
      <selection activeCell="E1" sqref="E1"/>
      <selection pane="bottomLeft" sqref="A1:XFD1"/>
    </sheetView>
  </sheetViews>
  <sheetFormatPr defaultColWidth="9.140625" defaultRowHeight="15" x14ac:dyDescent="0.25"/>
  <cols>
    <col min="1" max="1" width="8.7109375" style="1" customWidth="1"/>
    <col min="2" max="2" width="109.7109375" bestFit="1" customWidth="1"/>
    <col min="3" max="3" width="18.42578125" customWidth="1"/>
    <col min="4" max="4" width="109.7109375" customWidth="1"/>
    <col min="5" max="5" width="53.42578125" customWidth="1"/>
    <col min="6" max="6" width="31.140625" style="3" customWidth="1"/>
    <col min="7" max="7" width="31.5703125" style="4" customWidth="1"/>
    <col min="8" max="8" width="27.7109375" hidden="1" customWidth="1"/>
    <col min="9" max="9" width="23.42578125" style="5" customWidth="1"/>
    <col min="10" max="10" width="25.140625" style="5" customWidth="1"/>
    <col min="11" max="11" width="20.28515625" customWidth="1"/>
    <col min="12" max="12" width="28.85546875" customWidth="1"/>
    <col min="13" max="13" width="10.7109375" customWidth="1"/>
    <col min="14" max="14" width="36.140625" customWidth="1"/>
    <col min="15" max="16" width="21.140625" customWidth="1"/>
    <col min="17" max="17" width="16.85546875" customWidth="1"/>
    <col min="18" max="18" width="17.140625" customWidth="1"/>
    <col min="19" max="19" width="12.7109375" customWidth="1"/>
    <col min="20" max="20" width="12.42578125" customWidth="1"/>
  </cols>
  <sheetData>
    <row r="1" spans="1:22" s="100" customFormat="1" ht="54" customHeight="1" x14ac:dyDescent="0.25">
      <c r="B1" s="101"/>
      <c r="D1" s="101"/>
      <c r="E1" s="101"/>
      <c r="F1" s="102" t="s">
        <v>1538</v>
      </c>
      <c r="G1" s="103"/>
      <c r="H1" s="104"/>
      <c r="I1" s="105"/>
      <c r="J1" s="105"/>
      <c r="K1" s="105"/>
      <c r="L1" s="104"/>
      <c r="M1" s="104"/>
      <c r="N1" s="106"/>
    </row>
    <row r="2" spans="1:22" s="2" customFormat="1" ht="45" x14ac:dyDescent="0.25">
      <c r="A2"/>
      <c r="B2" s="9" t="s">
        <v>0</v>
      </c>
      <c r="C2" s="9" t="s">
        <v>1</v>
      </c>
      <c r="D2" s="9" t="s">
        <v>2</v>
      </c>
      <c r="E2" s="9" t="s">
        <v>3</v>
      </c>
      <c r="F2" s="19" t="s">
        <v>4</v>
      </c>
      <c r="G2" s="15" t="s">
        <v>5</v>
      </c>
      <c r="H2" s="9" t="s">
        <v>6</v>
      </c>
      <c r="I2" s="16" t="s">
        <v>7</v>
      </c>
      <c r="J2" s="16" t="s">
        <v>8</v>
      </c>
      <c r="K2" s="9" t="s">
        <v>9</v>
      </c>
      <c r="L2" s="9" t="s">
        <v>10</v>
      </c>
      <c r="M2" s="9" t="s">
        <v>11</v>
      </c>
      <c r="N2" s="9" t="s">
        <v>12</v>
      </c>
      <c r="O2" s="9" t="s">
        <v>13</v>
      </c>
      <c r="P2" s="9" t="s">
        <v>14</v>
      </c>
      <c r="Q2" s="2" t="s">
        <v>15</v>
      </c>
      <c r="R2" s="2" t="s">
        <v>16</v>
      </c>
      <c r="S2" s="2" t="s">
        <v>17</v>
      </c>
      <c r="T2" s="2" t="s">
        <v>18</v>
      </c>
    </row>
    <row r="3" spans="1:22" hidden="1" x14ac:dyDescent="0.25">
      <c r="A3" s="1" t="s">
        <v>19</v>
      </c>
      <c r="B3" t="s">
        <v>20</v>
      </c>
      <c r="C3" s="7" t="s">
        <v>21</v>
      </c>
      <c r="D3" t="s">
        <v>22</v>
      </c>
      <c r="E3" t="s">
        <v>23</v>
      </c>
      <c r="F3" s="3">
        <v>48756</v>
      </c>
      <c r="G3" s="4">
        <v>195024</v>
      </c>
      <c r="I3" s="5">
        <v>44251</v>
      </c>
      <c r="J3" s="5">
        <v>45688</v>
      </c>
      <c r="K3" s="10">
        <v>45139</v>
      </c>
      <c r="L3" s="7" t="s">
        <v>24</v>
      </c>
      <c r="N3" s="7" t="s">
        <v>25</v>
      </c>
      <c r="O3" s="7" t="s">
        <v>26</v>
      </c>
      <c r="P3" s="7" t="str">
        <f t="shared" ref="P3:P8" ca="1" si="0">IF(J3&lt;TODAY(),"Expired","")</f>
        <v/>
      </c>
    </row>
    <row r="4" spans="1:22" hidden="1" x14ac:dyDescent="0.25">
      <c r="A4" s="1" t="s">
        <v>27</v>
      </c>
      <c r="B4" t="s">
        <v>28</v>
      </c>
      <c r="C4" s="7" t="s">
        <v>21</v>
      </c>
      <c r="E4" t="s">
        <v>29</v>
      </c>
      <c r="F4" s="3">
        <v>76334</v>
      </c>
      <c r="G4" s="4">
        <v>305336</v>
      </c>
      <c r="I4" s="5">
        <v>44251</v>
      </c>
      <c r="J4" s="5">
        <v>45688</v>
      </c>
      <c r="K4" s="10">
        <v>45139</v>
      </c>
      <c r="L4" s="7" t="s">
        <v>24</v>
      </c>
      <c r="N4" s="7" t="s">
        <v>25</v>
      </c>
      <c r="O4" s="7" t="s">
        <v>26</v>
      </c>
      <c r="P4" s="7" t="str">
        <f t="shared" ca="1" si="0"/>
        <v/>
      </c>
      <c r="V4" t="s">
        <v>30</v>
      </c>
    </row>
    <row r="5" spans="1:22" hidden="1" x14ac:dyDescent="0.25">
      <c r="A5" s="1" t="s">
        <v>31</v>
      </c>
      <c r="B5" t="s">
        <v>32</v>
      </c>
      <c r="C5" s="7" t="s">
        <v>21</v>
      </c>
      <c r="E5" t="s">
        <v>33</v>
      </c>
      <c r="F5" s="3">
        <v>150000</v>
      </c>
      <c r="G5" s="4">
        <v>600000</v>
      </c>
      <c r="I5" s="5">
        <v>44251</v>
      </c>
      <c r="J5" s="5">
        <v>45688</v>
      </c>
      <c r="K5" s="10">
        <v>45139</v>
      </c>
      <c r="L5" s="7" t="s">
        <v>24</v>
      </c>
      <c r="N5" s="7" t="s">
        <v>25</v>
      </c>
      <c r="O5" s="7" t="s">
        <v>26</v>
      </c>
      <c r="P5" s="7" t="str">
        <f t="shared" ca="1" si="0"/>
        <v/>
      </c>
    </row>
    <row r="6" spans="1:22" hidden="1" x14ac:dyDescent="0.25">
      <c r="A6" s="1" t="s">
        <v>34</v>
      </c>
      <c r="B6" t="s">
        <v>35</v>
      </c>
      <c r="C6" s="7" t="s">
        <v>21</v>
      </c>
      <c r="E6" t="s">
        <v>36</v>
      </c>
      <c r="F6" s="3">
        <v>103288</v>
      </c>
      <c r="G6" s="4">
        <v>413152</v>
      </c>
      <c r="I6" s="5">
        <v>44251</v>
      </c>
      <c r="J6" s="5">
        <v>45688</v>
      </c>
      <c r="K6" s="10">
        <v>45139</v>
      </c>
      <c r="L6" s="7" t="s">
        <v>24</v>
      </c>
      <c r="N6" s="7" t="s">
        <v>25</v>
      </c>
      <c r="O6" s="7" t="s">
        <v>26</v>
      </c>
      <c r="P6" s="7" t="str">
        <f t="shared" ca="1" si="0"/>
        <v/>
      </c>
    </row>
    <row r="7" spans="1:22" hidden="1" x14ac:dyDescent="0.25">
      <c r="A7" s="1" t="s">
        <v>37</v>
      </c>
      <c r="B7" t="s">
        <v>38</v>
      </c>
      <c r="C7" s="7" t="s">
        <v>21</v>
      </c>
      <c r="D7" t="s">
        <v>39</v>
      </c>
      <c r="E7" t="s">
        <v>40</v>
      </c>
      <c r="F7" s="3">
        <v>603000</v>
      </c>
      <c r="G7" s="4">
        <v>2412000</v>
      </c>
      <c r="I7" s="5">
        <v>44251</v>
      </c>
      <c r="J7" s="5">
        <v>45688</v>
      </c>
      <c r="K7" s="10">
        <v>45139</v>
      </c>
      <c r="L7" s="7" t="s">
        <v>24</v>
      </c>
      <c r="N7" s="7" t="s">
        <v>25</v>
      </c>
      <c r="O7" s="7" t="s">
        <v>26</v>
      </c>
      <c r="P7" s="7" t="str">
        <f t="shared" ca="1" si="0"/>
        <v/>
      </c>
    </row>
    <row r="8" spans="1:22" hidden="1" x14ac:dyDescent="0.25">
      <c r="A8" s="1" t="s">
        <v>41</v>
      </c>
      <c r="B8" t="s">
        <v>42</v>
      </c>
      <c r="C8" s="7" t="s">
        <v>21</v>
      </c>
      <c r="D8" t="s">
        <v>43</v>
      </c>
      <c r="E8" t="s">
        <v>36</v>
      </c>
      <c r="F8" s="3">
        <v>887644</v>
      </c>
      <c r="G8" s="4">
        <v>3550576</v>
      </c>
      <c r="I8" s="5">
        <v>44251</v>
      </c>
      <c r="J8" s="5">
        <v>45688</v>
      </c>
      <c r="K8" s="10">
        <v>45139</v>
      </c>
      <c r="L8" s="7" t="s">
        <v>24</v>
      </c>
      <c r="N8" s="7" t="s">
        <v>25</v>
      </c>
      <c r="O8" s="7" t="s">
        <v>26</v>
      </c>
      <c r="P8" s="7" t="str">
        <f t="shared" ca="1" si="0"/>
        <v/>
      </c>
    </row>
    <row r="9" spans="1:22" x14ac:dyDescent="0.25">
      <c r="A9" s="1" t="s">
        <v>44</v>
      </c>
      <c r="B9" s="7" t="s">
        <v>45</v>
      </c>
      <c r="C9" s="7" t="s">
        <v>46</v>
      </c>
      <c r="D9" s="7" t="s">
        <v>47</v>
      </c>
      <c r="E9" s="7" t="s">
        <v>48</v>
      </c>
      <c r="F9" s="3">
        <v>163000</v>
      </c>
      <c r="G9" s="4">
        <v>163000</v>
      </c>
      <c r="I9" s="5">
        <v>44774</v>
      </c>
      <c r="J9" s="5">
        <v>45504</v>
      </c>
      <c r="K9" t="s">
        <v>49</v>
      </c>
      <c r="L9" s="7" t="s">
        <v>50</v>
      </c>
      <c r="M9" t="s">
        <v>51</v>
      </c>
      <c r="N9" s="7" t="s">
        <v>52</v>
      </c>
      <c r="O9" s="7" t="s">
        <v>26</v>
      </c>
    </row>
    <row r="10" spans="1:22" x14ac:dyDescent="0.25">
      <c r="A10" s="1" t="s">
        <v>53</v>
      </c>
      <c r="B10" s="7" t="s">
        <v>54</v>
      </c>
      <c r="C10" s="7" t="s">
        <v>46</v>
      </c>
      <c r="D10" s="7" t="s">
        <v>55</v>
      </c>
      <c r="E10" s="7" t="s">
        <v>48</v>
      </c>
      <c r="F10" s="3">
        <v>179500</v>
      </c>
      <c r="G10" s="4">
        <v>179500</v>
      </c>
      <c r="I10" s="5">
        <v>44774</v>
      </c>
      <c r="J10" s="5">
        <v>45504</v>
      </c>
      <c r="K10" t="s">
        <v>49</v>
      </c>
      <c r="L10" s="7" t="s">
        <v>50</v>
      </c>
      <c r="M10" t="s">
        <v>51</v>
      </c>
      <c r="N10" s="7" t="s">
        <v>52</v>
      </c>
      <c r="O10" s="7" t="s">
        <v>26</v>
      </c>
    </row>
    <row r="11" spans="1:22" x14ac:dyDescent="0.25">
      <c r="A11" s="1" t="s">
        <v>56</v>
      </c>
      <c r="B11" s="7" t="s">
        <v>57</v>
      </c>
      <c r="C11" s="7" t="s">
        <v>46</v>
      </c>
      <c r="D11" s="7" t="s">
        <v>58</v>
      </c>
      <c r="E11" s="7" t="s">
        <v>59</v>
      </c>
      <c r="F11" s="3">
        <v>88000</v>
      </c>
      <c r="G11" s="4">
        <v>88000</v>
      </c>
      <c r="I11" s="5">
        <v>44774</v>
      </c>
      <c r="J11" s="5">
        <v>45504</v>
      </c>
      <c r="K11" t="s">
        <v>49</v>
      </c>
      <c r="L11" s="7" t="s">
        <v>50</v>
      </c>
      <c r="M11" t="s">
        <v>51</v>
      </c>
      <c r="N11" s="7" t="s">
        <v>52</v>
      </c>
      <c r="O11" s="7" t="s">
        <v>26</v>
      </c>
    </row>
    <row r="12" spans="1:22" hidden="1" x14ac:dyDescent="0.25">
      <c r="A12" s="1" t="s">
        <v>60</v>
      </c>
      <c r="B12" s="7" t="s">
        <v>61</v>
      </c>
      <c r="C12" s="7" t="s">
        <v>21</v>
      </c>
      <c r="D12" s="7" t="s">
        <v>62</v>
      </c>
      <c r="E12" s="7" t="s">
        <v>63</v>
      </c>
      <c r="F12" s="3">
        <v>8750</v>
      </c>
      <c r="G12" s="4">
        <f t="shared" ref="G12:G17" si="1">F12*7</f>
        <v>61250</v>
      </c>
      <c r="I12" s="5">
        <v>44445</v>
      </c>
      <c r="J12" s="5">
        <v>46270</v>
      </c>
      <c r="K12" s="10">
        <v>45717</v>
      </c>
      <c r="L12" s="7" t="s">
        <v>64</v>
      </c>
      <c r="M12" t="s">
        <v>51</v>
      </c>
      <c r="N12" s="7" t="s">
        <v>25</v>
      </c>
      <c r="O12" s="7" t="s">
        <v>26</v>
      </c>
      <c r="P12" s="7" t="str">
        <f t="shared" ref="P12:P32" ca="1" si="2">IF(J12&lt;TODAY(),"Expired","")</f>
        <v/>
      </c>
    </row>
    <row r="13" spans="1:22" hidden="1" x14ac:dyDescent="0.25">
      <c r="A13" s="1" t="s">
        <v>65</v>
      </c>
      <c r="B13" s="7" t="s">
        <v>66</v>
      </c>
      <c r="C13" s="7" t="s">
        <v>21</v>
      </c>
      <c r="D13" s="7" t="s">
        <v>62</v>
      </c>
      <c r="E13" s="7" t="s">
        <v>67</v>
      </c>
      <c r="F13" s="3">
        <v>4000</v>
      </c>
      <c r="G13" s="4">
        <f t="shared" si="1"/>
        <v>28000</v>
      </c>
      <c r="I13" s="5">
        <v>44445</v>
      </c>
      <c r="J13" s="5">
        <v>46270</v>
      </c>
      <c r="K13" s="10">
        <v>45717</v>
      </c>
      <c r="L13" s="7" t="s">
        <v>64</v>
      </c>
      <c r="M13" t="s">
        <v>51</v>
      </c>
      <c r="N13" s="7" t="s">
        <v>25</v>
      </c>
      <c r="O13" s="7" t="s">
        <v>26</v>
      </c>
      <c r="P13" s="7" t="str">
        <f t="shared" ca="1" si="2"/>
        <v/>
      </c>
    </row>
    <row r="14" spans="1:22" hidden="1" x14ac:dyDescent="0.25">
      <c r="A14" s="1" t="s">
        <v>68</v>
      </c>
      <c r="B14" s="7" t="s">
        <v>69</v>
      </c>
      <c r="C14" s="7" t="s">
        <v>21</v>
      </c>
      <c r="D14" s="7" t="s">
        <v>62</v>
      </c>
      <c r="E14" s="7" t="s">
        <v>67</v>
      </c>
      <c r="F14" s="3">
        <v>5000</v>
      </c>
      <c r="G14" s="4">
        <f t="shared" si="1"/>
        <v>35000</v>
      </c>
      <c r="I14" s="5">
        <v>44445</v>
      </c>
      <c r="J14" s="5">
        <v>46270</v>
      </c>
      <c r="K14" s="10">
        <v>45717</v>
      </c>
      <c r="L14" s="7" t="s">
        <v>64</v>
      </c>
      <c r="M14" t="s">
        <v>51</v>
      </c>
      <c r="N14" s="7" t="s">
        <v>25</v>
      </c>
      <c r="O14" s="7" t="s">
        <v>26</v>
      </c>
      <c r="P14" s="7" t="str">
        <f t="shared" ca="1" si="2"/>
        <v/>
      </c>
    </row>
    <row r="15" spans="1:22" hidden="1" x14ac:dyDescent="0.25">
      <c r="A15" s="1" t="s">
        <v>70</v>
      </c>
      <c r="B15" s="7" t="s">
        <v>71</v>
      </c>
      <c r="C15" s="7" t="s">
        <v>21</v>
      </c>
      <c r="D15" s="7" t="s">
        <v>62</v>
      </c>
      <c r="E15" s="7" t="s">
        <v>72</v>
      </c>
      <c r="F15" s="3">
        <v>1000</v>
      </c>
      <c r="G15" s="4">
        <f t="shared" si="1"/>
        <v>7000</v>
      </c>
      <c r="I15" s="5">
        <v>44445</v>
      </c>
      <c r="J15" s="5">
        <v>46270</v>
      </c>
      <c r="K15" s="10">
        <v>45717</v>
      </c>
      <c r="L15" s="7" t="s">
        <v>64</v>
      </c>
      <c r="M15" t="s">
        <v>51</v>
      </c>
      <c r="N15" s="7" t="s">
        <v>25</v>
      </c>
      <c r="O15" s="7" t="s">
        <v>26</v>
      </c>
      <c r="P15" s="7" t="str">
        <f t="shared" ca="1" si="2"/>
        <v/>
      </c>
    </row>
    <row r="16" spans="1:22" hidden="1" x14ac:dyDescent="0.25">
      <c r="A16" s="1" t="s">
        <v>73</v>
      </c>
      <c r="B16" s="7" t="s">
        <v>74</v>
      </c>
      <c r="C16" s="7" t="s">
        <v>21</v>
      </c>
      <c r="D16" s="7" t="s">
        <v>62</v>
      </c>
      <c r="E16" s="7" t="s">
        <v>63</v>
      </c>
      <c r="F16" s="3">
        <v>3750</v>
      </c>
      <c r="G16" s="4">
        <f t="shared" si="1"/>
        <v>26250</v>
      </c>
      <c r="I16" s="5">
        <v>44445</v>
      </c>
      <c r="J16" s="5">
        <v>46270</v>
      </c>
      <c r="K16" s="10">
        <v>45717</v>
      </c>
      <c r="L16" s="7" t="s">
        <v>64</v>
      </c>
      <c r="M16" t="s">
        <v>51</v>
      </c>
      <c r="N16" s="7" t="s">
        <v>25</v>
      </c>
      <c r="O16" s="7" t="s">
        <v>26</v>
      </c>
      <c r="P16" s="7" t="str">
        <f t="shared" ca="1" si="2"/>
        <v/>
      </c>
    </row>
    <row r="17" spans="1:20" hidden="1" x14ac:dyDescent="0.25">
      <c r="A17" s="1" t="s">
        <v>75</v>
      </c>
      <c r="B17" s="7" t="s">
        <v>76</v>
      </c>
      <c r="C17" s="7" t="s">
        <v>21</v>
      </c>
      <c r="D17" s="7" t="s">
        <v>62</v>
      </c>
      <c r="E17" t="s">
        <v>72</v>
      </c>
      <c r="F17" s="3">
        <v>7000</v>
      </c>
      <c r="G17" s="4">
        <f t="shared" si="1"/>
        <v>49000</v>
      </c>
      <c r="I17" s="5">
        <v>44445</v>
      </c>
      <c r="J17" s="5">
        <v>46270</v>
      </c>
      <c r="K17" s="10">
        <v>45717</v>
      </c>
      <c r="L17" s="7" t="s">
        <v>64</v>
      </c>
      <c r="M17" t="s">
        <v>51</v>
      </c>
      <c r="N17" s="7" t="s">
        <v>25</v>
      </c>
      <c r="O17" s="7" t="s">
        <v>26</v>
      </c>
      <c r="P17" s="7" t="str">
        <f t="shared" ca="1" si="2"/>
        <v/>
      </c>
    </row>
    <row r="18" spans="1:20" hidden="1" x14ac:dyDescent="0.25">
      <c r="A18" s="1" t="s">
        <v>77</v>
      </c>
      <c r="B18" s="7" t="s">
        <v>78</v>
      </c>
      <c r="C18" s="7" t="s">
        <v>21</v>
      </c>
      <c r="D18" s="7" t="s">
        <v>62</v>
      </c>
      <c r="E18" s="7" t="s">
        <v>72</v>
      </c>
      <c r="F18" s="3">
        <v>1600</v>
      </c>
      <c r="G18" s="4">
        <v>11200</v>
      </c>
      <c r="I18" s="5">
        <v>44445</v>
      </c>
      <c r="J18" s="5">
        <v>46270</v>
      </c>
      <c r="K18" s="10">
        <v>45717</v>
      </c>
      <c r="L18" s="7" t="s">
        <v>64</v>
      </c>
      <c r="M18" t="s">
        <v>51</v>
      </c>
      <c r="N18" s="7" t="s">
        <v>25</v>
      </c>
      <c r="O18" s="7" t="s">
        <v>26</v>
      </c>
      <c r="P18" s="7" t="str">
        <f t="shared" ca="1" si="2"/>
        <v/>
      </c>
    </row>
    <row r="19" spans="1:20" hidden="1" x14ac:dyDescent="0.25">
      <c r="A19" s="1" t="s">
        <v>79</v>
      </c>
      <c r="B19" s="7" t="s">
        <v>80</v>
      </c>
      <c r="C19" s="7" t="s">
        <v>21</v>
      </c>
      <c r="D19" s="7" t="s">
        <v>62</v>
      </c>
      <c r="E19" s="7" t="s">
        <v>81</v>
      </c>
      <c r="F19" s="3">
        <v>3800</v>
      </c>
      <c r="G19" s="4">
        <f>3800*7</f>
        <v>26600</v>
      </c>
      <c r="I19" s="5">
        <v>44445</v>
      </c>
      <c r="J19" s="5">
        <v>46270</v>
      </c>
      <c r="K19" s="10">
        <v>45717</v>
      </c>
      <c r="L19" s="7" t="s">
        <v>64</v>
      </c>
      <c r="M19" t="s">
        <v>51</v>
      </c>
      <c r="N19" s="7" t="s">
        <v>25</v>
      </c>
      <c r="O19" s="7" t="s">
        <v>26</v>
      </c>
      <c r="P19" s="7" t="str">
        <f t="shared" ca="1" si="2"/>
        <v/>
      </c>
      <c r="T19" t="s">
        <v>82</v>
      </c>
    </row>
    <row r="20" spans="1:20" hidden="1" x14ac:dyDescent="0.25">
      <c r="A20" s="1" t="s">
        <v>83</v>
      </c>
      <c r="B20" s="7" t="s">
        <v>84</v>
      </c>
      <c r="C20" s="7" t="s">
        <v>21</v>
      </c>
      <c r="D20" s="7" t="s">
        <v>62</v>
      </c>
      <c r="E20" s="7" t="s">
        <v>85</v>
      </c>
      <c r="F20" s="3">
        <v>4000</v>
      </c>
      <c r="G20" s="4">
        <v>31000</v>
      </c>
      <c r="I20" s="5">
        <v>44445</v>
      </c>
      <c r="J20" s="5">
        <v>46270</v>
      </c>
      <c r="K20" s="10">
        <v>45717</v>
      </c>
      <c r="L20" s="7" t="s">
        <v>64</v>
      </c>
      <c r="M20" t="s">
        <v>51</v>
      </c>
      <c r="N20" s="7" t="s">
        <v>25</v>
      </c>
      <c r="O20" s="7" t="s">
        <v>26</v>
      </c>
      <c r="P20" s="7" t="str">
        <f t="shared" ca="1" si="2"/>
        <v/>
      </c>
    </row>
    <row r="21" spans="1:20" hidden="1" x14ac:dyDescent="0.25">
      <c r="A21" s="1" t="s">
        <v>86</v>
      </c>
      <c r="B21" s="7" t="s">
        <v>87</v>
      </c>
      <c r="C21" s="7" t="s">
        <v>21</v>
      </c>
      <c r="D21" s="7" t="s">
        <v>62</v>
      </c>
      <c r="E21" s="7" t="s">
        <v>85</v>
      </c>
      <c r="F21" s="3">
        <v>1100</v>
      </c>
      <c r="G21" s="4">
        <f>F21*7</f>
        <v>7700</v>
      </c>
      <c r="I21" s="5">
        <v>44445</v>
      </c>
      <c r="J21" s="5">
        <v>46270</v>
      </c>
      <c r="K21" s="10">
        <v>45717</v>
      </c>
      <c r="L21" s="7" t="s">
        <v>64</v>
      </c>
      <c r="M21" t="s">
        <v>51</v>
      </c>
      <c r="N21" s="7" t="s">
        <v>25</v>
      </c>
      <c r="O21" s="7" t="s">
        <v>26</v>
      </c>
      <c r="P21" s="7" t="str">
        <f t="shared" ca="1" si="2"/>
        <v/>
      </c>
    </row>
    <row r="22" spans="1:20" hidden="1" x14ac:dyDescent="0.25">
      <c r="A22" s="1" t="s">
        <v>88</v>
      </c>
      <c r="B22" s="7" t="s">
        <v>89</v>
      </c>
      <c r="C22" s="7" t="s">
        <v>21</v>
      </c>
      <c r="D22" s="7" t="s">
        <v>62</v>
      </c>
      <c r="E22" s="7" t="s">
        <v>85</v>
      </c>
      <c r="F22" s="3">
        <v>11000</v>
      </c>
      <c r="G22" s="4">
        <f>F22*7</f>
        <v>77000</v>
      </c>
      <c r="I22" s="5">
        <v>44445</v>
      </c>
      <c r="J22" s="5">
        <v>46270</v>
      </c>
      <c r="K22" s="10">
        <v>45717</v>
      </c>
      <c r="L22" s="7" t="s">
        <v>64</v>
      </c>
      <c r="M22" t="s">
        <v>51</v>
      </c>
      <c r="N22" s="7" t="s">
        <v>25</v>
      </c>
      <c r="O22" s="7" t="s">
        <v>26</v>
      </c>
      <c r="P22" s="7" t="str">
        <f t="shared" ca="1" si="2"/>
        <v/>
      </c>
    </row>
    <row r="23" spans="1:20" hidden="1" x14ac:dyDescent="0.25">
      <c r="A23" s="18" t="s">
        <v>90</v>
      </c>
      <c r="B23" s="18" t="s">
        <v>91</v>
      </c>
      <c r="C23" s="18" t="s">
        <v>21</v>
      </c>
      <c r="D23" s="7" t="s">
        <v>92</v>
      </c>
      <c r="E23" s="18" t="s">
        <v>93</v>
      </c>
      <c r="F23" s="20">
        <v>70000</v>
      </c>
      <c r="G23" s="20">
        <v>70000</v>
      </c>
      <c r="H23" s="7"/>
      <c r="I23" s="10">
        <v>44228</v>
      </c>
      <c r="J23" s="10">
        <v>44592</v>
      </c>
      <c r="K23" s="7" t="s">
        <v>94</v>
      </c>
      <c r="L23" s="7" t="s">
        <v>95</v>
      </c>
      <c r="M23" s="7"/>
      <c r="N23" s="7" t="s">
        <v>25</v>
      </c>
      <c r="O23" s="7" t="s">
        <v>26</v>
      </c>
      <c r="P23" s="7" t="str">
        <f t="shared" ca="1" si="2"/>
        <v>Expired</v>
      </c>
    </row>
    <row r="24" spans="1:20" hidden="1" x14ac:dyDescent="0.25">
      <c r="A24" s="18" t="s">
        <v>96</v>
      </c>
      <c r="B24" s="18" t="s">
        <v>97</v>
      </c>
      <c r="C24" s="18" t="s">
        <v>21</v>
      </c>
      <c r="D24" s="7" t="s">
        <v>98</v>
      </c>
      <c r="E24" s="18" t="s">
        <v>93</v>
      </c>
      <c r="F24" s="20">
        <v>70000</v>
      </c>
      <c r="G24" s="20">
        <v>70000</v>
      </c>
      <c r="H24" s="7"/>
      <c r="I24" s="10">
        <v>44228</v>
      </c>
      <c r="J24" s="10">
        <v>44592</v>
      </c>
      <c r="K24" s="7" t="s">
        <v>94</v>
      </c>
      <c r="L24" s="7" t="s">
        <v>95</v>
      </c>
      <c r="M24" s="7"/>
      <c r="N24" s="7" t="s">
        <v>25</v>
      </c>
      <c r="O24" s="7" t="s">
        <v>26</v>
      </c>
      <c r="P24" s="7" t="str">
        <f t="shared" ca="1" si="2"/>
        <v>Expired</v>
      </c>
    </row>
    <row r="25" spans="1:20" x14ac:dyDescent="0.25">
      <c r="A25" s="11" t="s">
        <v>99</v>
      </c>
      <c r="B25" s="7" t="s">
        <v>100</v>
      </c>
      <c r="C25" s="7" t="s">
        <v>101</v>
      </c>
      <c r="D25" s="7" t="s">
        <v>102</v>
      </c>
      <c r="E25" s="7" t="s">
        <v>24</v>
      </c>
      <c r="F25" s="20" t="s">
        <v>103</v>
      </c>
      <c r="G25" s="20" t="s">
        <v>104</v>
      </c>
      <c r="H25" s="7" t="s">
        <v>105</v>
      </c>
      <c r="I25" s="10">
        <v>44652</v>
      </c>
      <c r="J25" s="10">
        <v>46112</v>
      </c>
      <c r="K25" s="10">
        <v>45566</v>
      </c>
      <c r="L25" s="7" t="s">
        <v>106</v>
      </c>
      <c r="M25" s="7"/>
      <c r="N25" s="7" t="s">
        <v>52</v>
      </c>
      <c r="O25" s="7" t="s">
        <v>26</v>
      </c>
      <c r="P25" s="7" t="str">
        <f t="shared" ca="1" si="2"/>
        <v/>
      </c>
    </row>
    <row r="26" spans="1:20" x14ac:dyDescent="0.25">
      <c r="A26" s="11" t="s">
        <v>107</v>
      </c>
      <c r="B26" s="7" t="s">
        <v>108</v>
      </c>
      <c r="C26" s="7" t="s">
        <v>101</v>
      </c>
      <c r="D26" s="7" t="s">
        <v>102</v>
      </c>
      <c r="E26" s="7" t="s">
        <v>109</v>
      </c>
      <c r="F26" s="20" t="s">
        <v>110</v>
      </c>
      <c r="G26" s="20" t="s">
        <v>111</v>
      </c>
      <c r="H26" s="7"/>
      <c r="I26" s="10">
        <v>44652</v>
      </c>
      <c r="J26" s="10">
        <v>46112</v>
      </c>
      <c r="K26" s="10">
        <v>45566</v>
      </c>
      <c r="L26" s="7" t="s">
        <v>106</v>
      </c>
      <c r="M26" s="7"/>
      <c r="N26" s="7" t="s">
        <v>52</v>
      </c>
      <c r="O26" s="7" t="s">
        <v>26</v>
      </c>
      <c r="P26" s="7" t="str">
        <f t="shared" ca="1" si="2"/>
        <v/>
      </c>
    </row>
    <row r="27" spans="1:20" x14ac:dyDescent="0.25">
      <c r="A27" s="11" t="s">
        <v>112</v>
      </c>
      <c r="B27" s="7" t="s">
        <v>113</v>
      </c>
      <c r="C27" s="7" t="s">
        <v>101</v>
      </c>
      <c r="D27" s="7" t="s">
        <v>102</v>
      </c>
      <c r="E27" s="7" t="s">
        <v>114</v>
      </c>
      <c r="F27" s="20" t="s">
        <v>115</v>
      </c>
      <c r="G27" s="20" t="s">
        <v>116</v>
      </c>
      <c r="H27" s="7"/>
      <c r="I27" s="10">
        <v>44652</v>
      </c>
      <c r="J27" s="10">
        <v>46112</v>
      </c>
      <c r="K27" s="10">
        <v>45566</v>
      </c>
      <c r="L27" s="7" t="s">
        <v>106</v>
      </c>
      <c r="M27" s="7"/>
      <c r="N27" s="7" t="s">
        <v>52</v>
      </c>
      <c r="O27" s="7" t="s">
        <v>26</v>
      </c>
      <c r="P27" s="7" t="str">
        <f t="shared" ca="1" si="2"/>
        <v/>
      </c>
    </row>
    <row r="28" spans="1:20" x14ac:dyDescent="0.25">
      <c r="A28" s="11" t="s">
        <v>117</v>
      </c>
      <c r="B28" s="18" t="s">
        <v>118</v>
      </c>
      <c r="C28" s="18" t="s">
        <v>46</v>
      </c>
      <c r="D28" s="18" t="s">
        <v>119</v>
      </c>
      <c r="E28" s="18" t="s">
        <v>120</v>
      </c>
      <c r="F28" s="20">
        <v>-113400</v>
      </c>
      <c r="G28" s="13" t="s">
        <v>121</v>
      </c>
      <c r="H28" s="18" t="s">
        <v>105</v>
      </c>
      <c r="I28" s="10">
        <v>44075</v>
      </c>
      <c r="J28" s="10">
        <v>46173</v>
      </c>
      <c r="K28" s="10">
        <v>45627</v>
      </c>
      <c r="L28" s="7" t="s">
        <v>122</v>
      </c>
      <c r="M28" s="7"/>
      <c r="N28" s="7" t="s">
        <v>25</v>
      </c>
      <c r="O28" s="7" t="s">
        <v>26</v>
      </c>
      <c r="P28" s="7" t="str">
        <f t="shared" ca="1" si="2"/>
        <v/>
      </c>
      <c r="Q28" s="5">
        <v>46174</v>
      </c>
      <c r="R28" s="5">
        <v>46904</v>
      </c>
      <c r="S28" s="5">
        <v>46173</v>
      </c>
    </row>
    <row r="29" spans="1:20" hidden="1" x14ac:dyDescent="0.25">
      <c r="A29" s="11" t="s">
        <v>123</v>
      </c>
      <c r="B29" s="18" t="s">
        <v>118</v>
      </c>
      <c r="C29" s="18" t="s">
        <v>21</v>
      </c>
      <c r="D29" s="18" t="s">
        <v>119</v>
      </c>
      <c r="E29" s="18" t="s">
        <v>120</v>
      </c>
      <c r="F29" s="20">
        <v>-68250</v>
      </c>
      <c r="G29" s="13" t="s">
        <v>121</v>
      </c>
      <c r="H29" s="18" t="s">
        <v>105</v>
      </c>
      <c r="I29" s="10">
        <v>44378</v>
      </c>
      <c r="J29" s="10">
        <v>45473</v>
      </c>
      <c r="K29" s="10">
        <v>44927</v>
      </c>
      <c r="L29" s="7" t="s">
        <v>122</v>
      </c>
      <c r="M29" s="7"/>
      <c r="N29" s="7" t="s">
        <v>25</v>
      </c>
      <c r="O29" s="7" t="s">
        <v>26</v>
      </c>
      <c r="P29" s="7" t="str">
        <f t="shared" ca="1" si="2"/>
        <v/>
      </c>
      <c r="Q29" s="5">
        <v>45474</v>
      </c>
      <c r="R29" s="5">
        <v>46568</v>
      </c>
      <c r="S29" s="5">
        <v>45473</v>
      </c>
    </row>
    <row r="30" spans="1:20" x14ac:dyDescent="0.25">
      <c r="A30" s="11" t="s">
        <v>124</v>
      </c>
      <c r="B30" s="7" t="s">
        <v>125</v>
      </c>
      <c r="C30" s="18" t="s">
        <v>46</v>
      </c>
      <c r="D30" s="18" t="s">
        <v>125</v>
      </c>
      <c r="E30" s="18" t="s">
        <v>126</v>
      </c>
      <c r="F30" s="20">
        <v>55000</v>
      </c>
      <c r="G30" s="13">
        <f>F30*7</f>
        <v>385000</v>
      </c>
      <c r="H30" s="7"/>
      <c r="I30" s="10">
        <v>43709</v>
      </c>
      <c r="J30" s="10">
        <v>45535</v>
      </c>
      <c r="K30" s="10">
        <v>44958</v>
      </c>
      <c r="L30" s="7" t="s">
        <v>127</v>
      </c>
      <c r="M30" s="7" t="s">
        <v>51</v>
      </c>
      <c r="N30" s="7" t="s">
        <v>52</v>
      </c>
      <c r="O30" s="7" t="s">
        <v>26</v>
      </c>
      <c r="P30" s="7" t="str">
        <f t="shared" ca="1" si="2"/>
        <v/>
      </c>
    </row>
    <row r="31" spans="1:20" x14ac:dyDescent="0.25">
      <c r="A31" s="11" t="s">
        <v>128</v>
      </c>
      <c r="B31" s="18" t="s">
        <v>125</v>
      </c>
      <c r="C31" s="18" t="s">
        <v>46</v>
      </c>
      <c r="D31" s="18" t="s">
        <v>125</v>
      </c>
      <c r="E31" s="18" t="s">
        <v>129</v>
      </c>
      <c r="F31" s="20">
        <v>85000</v>
      </c>
      <c r="G31" s="13">
        <f>F31*7</f>
        <v>595000</v>
      </c>
      <c r="H31" s="18" t="s">
        <v>105</v>
      </c>
      <c r="I31" s="10">
        <v>43709</v>
      </c>
      <c r="J31" s="10">
        <v>45535</v>
      </c>
      <c r="K31" s="10">
        <v>44958</v>
      </c>
      <c r="L31" s="7" t="s">
        <v>127</v>
      </c>
      <c r="M31" s="7" t="s">
        <v>51</v>
      </c>
      <c r="N31" s="7" t="s">
        <v>52</v>
      </c>
      <c r="O31" s="7" t="s">
        <v>26</v>
      </c>
      <c r="P31" s="7" t="str">
        <f t="shared" ca="1" si="2"/>
        <v/>
      </c>
    </row>
    <row r="32" spans="1:20" hidden="1" x14ac:dyDescent="0.25">
      <c r="A32" s="1" t="s">
        <v>130</v>
      </c>
      <c r="B32" s="7" t="s">
        <v>131</v>
      </c>
      <c r="C32" s="7" t="s">
        <v>21</v>
      </c>
      <c r="D32" s="7" t="s">
        <v>132</v>
      </c>
      <c r="E32" s="7" t="s">
        <v>133</v>
      </c>
      <c r="F32" s="3">
        <v>180000</v>
      </c>
      <c r="G32" s="4">
        <v>180000</v>
      </c>
      <c r="I32" s="5">
        <v>44409</v>
      </c>
      <c r="J32" s="5">
        <v>45138</v>
      </c>
      <c r="K32" t="s">
        <v>134</v>
      </c>
      <c r="L32" s="7" t="s">
        <v>95</v>
      </c>
      <c r="M32" t="s">
        <v>135</v>
      </c>
      <c r="N32" s="7" t="s">
        <v>136</v>
      </c>
      <c r="O32" s="7" t="s">
        <v>26</v>
      </c>
      <c r="P32" s="7" t="str">
        <f t="shared" ca="1" si="2"/>
        <v/>
      </c>
    </row>
    <row r="33" spans="1:16" x14ac:dyDescent="0.25">
      <c r="A33" s="1">
        <v>3050</v>
      </c>
      <c r="B33" t="s">
        <v>137</v>
      </c>
      <c r="C33" t="s">
        <v>46</v>
      </c>
      <c r="D33" t="s">
        <v>138</v>
      </c>
      <c r="E33" t="s">
        <v>139</v>
      </c>
      <c r="F33" s="3">
        <v>1000000</v>
      </c>
      <c r="G33" s="4">
        <v>1500000</v>
      </c>
      <c r="I33" s="5">
        <v>44593</v>
      </c>
      <c r="J33" s="5">
        <v>45504</v>
      </c>
      <c r="K33" s="5">
        <v>45078</v>
      </c>
      <c r="L33" t="s">
        <v>24</v>
      </c>
      <c r="M33" t="s">
        <v>51</v>
      </c>
      <c r="N33" t="s">
        <v>52</v>
      </c>
      <c r="O33" t="s">
        <v>26</v>
      </c>
    </row>
    <row r="34" spans="1:16" x14ac:dyDescent="0.25">
      <c r="A34" s="1">
        <v>3050</v>
      </c>
      <c r="B34" t="s">
        <v>140</v>
      </c>
      <c r="C34" t="s">
        <v>46</v>
      </c>
      <c r="D34" t="s">
        <v>138</v>
      </c>
      <c r="E34" t="s">
        <v>140</v>
      </c>
      <c r="F34" s="3">
        <v>1000000</v>
      </c>
      <c r="G34" s="4">
        <v>1500000</v>
      </c>
      <c r="I34" s="5">
        <v>44593</v>
      </c>
      <c r="J34" s="5">
        <v>45504</v>
      </c>
      <c r="K34" s="5">
        <v>45078</v>
      </c>
      <c r="L34" t="s">
        <v>24</v>
      </c>
      <c r="M34" t="s">
        <v>51</v>
      </c>
      <c r="N34" t="s">
        <v>52</v>
      </c>
      <c r="O34" t="s">
        <v>26</v>
      </c>
    </row>
    <row r="35" spans="1:16" x14ac:dyDescent="0.25">
      <c r="A35" s="11">
        <v>2973</v>
      </c>
      <c r="B35" s="7" t="s">
        <v>141</v>
      </c>
      <c r="C35" s="7" t="s">
        <v>46</v>
      </c>
      <c r="D35" s="7" t="s">
        <v>142</v>
      </c>
      <c r="E35" s="7" t="s">
        <v>143</v>
      </c>
      <c r="F35" s="20">
        <v>18098</v>
      </c>
      <c r="G35" s="13">
        <v>90490</v>
      </c>
      <c r="H35" s="7" t="s">
        <v>105</v>
      </c>
      <c r="I35" s="10">
        <v>45017</v>
      </c>
      <c r="J35" s="10">
        <v>46843</v>
      </c>
      <c r="K35" s="10">
        <v>46296</v>
      </c>
      <c r="L35" s="7" t="s">
        <v>64</v>
      </c>
      <c r="M35" s="7"/>
      <c r="N35" s="7" t="s">
        <v>52</v>
      </c>
      <c r="O35" s="7" t="s">
        <v>26</v>
      </c>
      <c r="P35" s="7" t="str">
        <f ca="1">IF(J35&lt;TODAY(),"Expired","")</f>
        <v/>
      </c>
    </row>
    <row r="36" spans="1:16" x14ac:dyDescent="0.25">
      <c r="A36" s="11">
        <v>2961</v>
      </c>
      <c r="B36" s="7" t="s">
        <v>144</v>
      </c>
      <c r="C36" s="7" t="s">
        <v>46</v>
      </c>
      <c r="D36" s="7" t="s">
        <v>145</v>
      </c>
      <c r="E36" s="7" t="s">
        <v>146</v>
      </c>
      <c r="F36" s="20">
        <v>95400</v>
      </c>
      <c r="G36" s="13">
        <v>477000</v>
      </c>
      <c r="H36" s="7" t="s">
        <v>105</v>
      </c>
      <c r="I36" s="10">
        <v>44971</v>
      </c>
      <c r="J36" s="10">
        <v>46066</v>
      </c>
      <c r="K36" s="10">
        <v>45518</v>
      </c>
      <c r="L36" s="7" t="s">
        <v>24</v>
      </c>
      <c r="M36" s="7"/>
      <c r="N36" s="7" t="s">
        <v>52</v>
      </c>
      <c r="O36" s="7" t="s">
        <v>26</v>
      </c>
      <c r="P36" s="7" t="str">
        <f ca="1">IF(J36&lt;TODAY(),"Expired","")</f>
        <v/>
      </c>
    </row>
    <row r="37" spans="1:16" x14ac:dyDescent="0.25">
      <c r="A37" s="11">
        <v>2928</v>
      </c>
      <c r="B37" s="7" t="s">
        <v>147</v>
      </c>
      <c r="C37" s="7" t="s">
        <v>46</v>
      </c>
      <c r="D37" s="7" t="s">
        <v>148</v>
      </c>
      <c r="E37" s="7" t="s">
        <v>149</v>
      </c>
      <c r="F37" s="20">
        <v>94000</v>
      </c>
      <c r="G37" s="13">
        <v>700000</v>
      </c>
      <c r="H37" s="7" t="s">
        <v>105</v>
      </c>
      <c r="I37" s="10">
        <v>44788</v>
      </c>
      <c r="J37" s="10">
        <v>47344</v>
      </c>
      <c r="K37" s="10">
        <v>46388</v>
      </c>
      <c r="L37" s="7" t="s">
        <v>64</v>
      </c>
      <c r="M37" s="7" t="s">
        <v>51</v>
      </c>
      <c r="N37" s="7" t="s">
        <v>52</v>
      </c>
      <c r="O37" s="7" t="s">
        <v>26</v>
      </c>
      <c r="P37" s="7" t="str">
        <f ca="1">IF(J37&lt;TODAY(),"Expired","")</f>
        <v/>
      </c>
    </row>
    <row r="38" spans="1:16" x14ac:dyDescent="0.25">
      <c r="A38" s="1">
        <v>2889</v>
      </c>
      <c r="B38" t="s">
        <v>150</v>
      </c>
      <c r="C38" t="s">
        <v>46</v>
      </c>
      <c r="D38" t="s">
        <v>151</v>
      </c>
      <c r="E38" t="s">
        <v>152</v>
      </c>
      <c r="F38" s="3">
        <v>333915</v>
      </c>
      <c r="G38" s="4">
        <v>333915</v>
      </c>
      <c r="I38" s="5">
        <v>44652</v>
      </c>
      <c r="K38" t="s">
        <v>134</v>
      </c>
      <c r="L38" t="s">
        <v>95</v>
      </c>
      <c r="M38" t="s">
        <v>51</v>
      </c>
      <c r="N38" t="s">
        <v>25</v>
      </c>
      <c r="O38" t="s">
        <v>26</v>
      </c>
      <c r="P38" s="7" t="str">
        <f ca="1">IF(J38&lt;TODAY(),"Expired","")</f>
        <v>Expired</v>
      </c>
    </row>
    <row r="39" spans="1:16" x14ac:dyDescent="0.25">
      <c r="A39" s="1">
        <v>2889</v>
      </c>
      <c r="B39" t="s">
        <v>153</v>
      </c>
      <c r="C39" t="s">
        <v>46</v>
      </c>
      <c r="D39" t="s">
        <v>154</v>
      </c>
      <c r="E39" t="s">
        <v>155</v>
      </c>
      <c r="F39" s="3">
        <v>332915</v>
      </c>
      <c r="G39" s="3">
        <v>332915</v>
      </c>
      <c r="I39" s="5">
        <v>44621</v>
      </c>
      <c r="K39" t="s">
        <v>49</v>
      </c>
      <c r="L39" t="s">
        <v>106</v>
      </c>
      <c r="M39" t="s">
        <v>51</v>
      </c>
      <c r="N39" t="s">
        <v>156</v>
      </c>
      <c r="O39" t="s">
        <v>26</v>
      </c>
    </row>
    <row r="40" spans="1:16" x14ac:dyDescent="0.25">
      <c r="A40" s="11">
        <v>2847</v>
      </c>
      <c r="B40" s="7" t="s">
        <v>157</v>
      </c>
      <c r="C40" s="7" t="s">
        <v>46</v>
      </c>
      <c r="D40" s="7" t="s">
        <v>157</v>
      </c>
      <c r="E40" s="7" t="s">
        <v>158</v>
      </c>
      <c r="F40" s="20">
        <v>49362</v>
      </c>
      <c r="G40" s="13">
        <v>345534</v>
      </c>
      <c r="H40" s="7"/>
      <c r="I40" s="10">
        <v>45017</v>
      </c>
      <c r="J40" s="10">
        <v>46843</v>
      </c>
      <c r="K40" s="10">
        <v>46296</v>
      </c>
      <c r="L40" s="7" t="s">
        <v>64</v>
      </c>
      <c r="M40" s="7" t="s">
        <v>51</v>
      </c>
      <c r="N40" s="7" t="s">
        <v>25</v>
      </c>
      <c r="O40" s="7" t="s">
        <v>26</v>
      </c>
      <c r="P40" s="7"/>
    </row>
    <row r="41" spans="1:16" x14ac:dyDescent="0.25">
      <c r="A41" s="11">
        <v>2847</v>
      </c>
      <c r="B41" s="7" t="s">
        <v>159</v>
      </c>
      <c r="C41" s="7" t="s">
        <v>46</v>
      </c>
      <c r="D41" s="7" t="s">
        <v>160</v>
      </c>
      <c r="E41" s="7" t="s">
        <v>161</v>
      </c>
      <c r="F41" s="20">
        <v>49362</v>
      </c>
      <c r="G41" s="13">
        <v>345534</v>
      </c>
      <c r="H41" s="7" t="s">
        <v>105</v>
      </c>
      <c r="I41" s="10">
        <v>45017</v>
      </c>
      <c r="J41" s="10">
        <v>46843</v>
      </c>
      <c r="K41" s="10">
        <v>46296</v>
      </c>
      <c r="L41" s="7" t="s">
        <v>64</v>
      </c>
      <c r="M41" s="7" t="s">
        <v>51</v>
      </c>
      <c r="N41" s="7" t="s">
        <v>52</v>
      </c>
      <c r="O41" s="7" t="s">
        <v>26</v>
      </c>
      <c r="P41" s="7" t="str">
        <f t="shared" ref="P41:P48" ca="1" si="3">IF(J41&lt;TODAY(),"Expired","")</f>
        <v/>
      </c>
    </row>
    <row r="42" spans="1:16" hidden="1" x14ac:dyDescent="0.25">
      <c r="A42" s="18">
        <v>2790</v>
      </c>
      <c r="B42" s="18" t="s">
        <v>162</v>
      </c>
      <c r="C42" s="18" t="s">
        <v>21</v>
      </c>
      <c r="D42" s="18" t="s">
        <v>162</v>
      </c>
      <c r="E42" s="18" t="s">
        <v>163</v>
      </c>
      <c r="F42" s="51" t="s">
        <v>164</v>
      </c>
      <c r="G42" s="13">
        <v>-221000</v>
      </c>
      <c r="H42" s="7"/>
      <c r="I42" s="10">
        <v>44652</v>
      </c>
      <c r="J42" s="10">
        <v>45747</v>
      </c>
      <c r="K42" s="10">
        <v>45200</v>
      </c>
      <c r="L42" s="7" t="s">
        <v>64</v>
      </c>
      <c r="M42" s="7" t="s">
        <v>51</v>
      </c>
      <c r="N42" s="7" t="s">
        <v>25</v>
      </c>
      <c r="O42" s="7" t="s">
        <v>26</v>
      </c>
      <c r="P42" s="7" t="str">
        <f t="shared" ca="1" si="3"/>
        <v/>
      </c>
    </row>
    <row r="43" spans="1:16" x14ac:dyDescent="0.25">
      <c r="A43" s="1">
        <v>2758</v>
      </c>
      <c r="B43" s="7" t="s">
        <v>165</v>
      </c>
      <c r="C43" s="7" t="s">
        <v>46</v>
      </c>
      <c r="D43" s="7" t="s">
        <v>166</v>
      </c>
      <c r="E43" s="7" t="s">
        <v>167</v>
      </c>
      <c r="F43" s="3">
        <v>10000</v>
      </c>
      <c r="G43" s="4">
        <v>10000</v>
      </c>
      <c r="I43" s="5">
        <v>44440</v>
      </c>
      <c r="J43" s="5">
        <v>45169</v>
      </c>
      <c r="K43" t="s">
        <v>134</v>
      </c>
      <c r="L43" s="7" t="s">
        <v>24</v>
      </c>
      <c r="M43" t="s">
        <v>51</v>
      </c>
      <c r="N43" s="7" t="s">
        <v>52</v>
      </c>
      <c r="O43" s="7" t="s">
        <v>26</v>
      </c>
      <c r="P43" s="7" t="str">
        <f t="shared" ca="1" si="3"/>
        <v/>
      </c>
    </row>
    <row r="44" spans="1:16" x14ac:dyDescent="0.25">
      <c r="A44" s="1">
        <v>2736</v>
      </c>
      <c r="B44" t="s">
        <v>168</v>
      </c>
      <c r="C44" t="s">
        <v>46</v>
      </c>
      <c r="D44" t="s">
        <v>169</v>
      </c>
      <c r="E44" t="s">
        <v>170</v>
      </c>
      <c r="F44" s="3">
        <v>250000</v>
      </c>
      <c r="G44" s="4">
        <v>250000</v>
      </c>
      <c r="I44" s="5">
        <v>44742</v>
      </c>
      <c r="N44" t="s">
        <v>52</v>
      </c>
      <c r="O44" t="s">
        <v>26</v>
      </c>
      <c r="P44" s="7" t="str">
        <f t="shared" ca="1" si="3"/>
        <v>Expired</v>
      </c>
    </row>
    <row r="45" spans="1:16" hidden="1" x14ac:dyDescent="0.25">
      <c r="A45" s="1">
        <v>2728</v>
      </c>
      <c r="B45" s="7" t="s">
        <v>171</v>
      </c>
      <c r="C45" s="7" t="s">
        <v>21</v>
      </c>
      <c r="D45" s="7" t="s">
        <v>172</v>
      </c>
      <c r="E45" s="7" t="s">
        <v>173</v>
      </c>
      <c r="F45" s="3">
        <v>438570</v>
      </c>
      <c r="G45" s="3">
        <v>438570</v>
      </c>
      <c r="I45" s="5">
        <v>44713</v>
      </c>
      <c r="K45" t="s">
        <v>134</v>
      </c>
      <c r="L45" s="7" t="s">
        <v>95</v>
      </c>
      <c r="M45" t="s">
        <v>51</v>
      </c>
      <c r="N45" s="7" t="s">
        <v>25</v>
      </c>
      <c r="O45" s="7" t="s">
        <v>26</v>
      </c>
      <c r="P45" s="7" t="str">
        <f t="shared" ca="1" si="3"/>
        <v>Expired</v>
      </c>
    </row>
    <row r="46" spans="1:16" x14ac:dyDescent="0.25">
      <c r="A46" s="11">
        <v>2710</v>
      </c>
      <c r="B46" s="7" t="s">
        <v>174</v>
      </c>
      <c r="C46" s="7" t="s">
        <v>101</v>
      </c>
      <c r="D46" s="7" t="s">
        <v>175</v>
      </c>
      <c r="E46" s="7" t="s">
        <v>176</v>
      </c>
      <c r="F46" s="20" t="s">
        <v>177</v>
      </c>
      <c r="G46" s="13" t="s">
        <v>178</v>
      </c>
      <c r="H46" s="7" t="s">
        <v>105</v>
      </c>
      <c r="I46" s="10">
        <v>44652</v>
      </c>
      <c r="J46" s="10">
        <v>45747</v>
      </c>
      <c r="K46" s="10">
        <v>45200</v>
      </c>
      <c r="L46" s="7" t="s">
        <v>179</v>
      </c>
      <c r="M46" s="7" t="s">
        <v>51</v>
      </c>
      <c r="N46" s="7" t="s">
        <v>180</v>
      </c>
      <c r="O46" s="7" t="s">
        <v>26</v>
      </c>
      <c r="P46" s="7" t="str">
        <f t="shared" ca="1" si="3"/>
        <v/>
      </c>
    </row>
    <row r="47" spans="1:16" x14ac:dyDescent="0.25">
      <c r="A47" s="11">
        <v>2709</v>
      </c>
      <c r="B47" s="7" t="s">
        <v>181</v>
      </c>
      <c r="C47" s="7" t="s">
        <v>46</v>
      </c>
      <c r="D47" s="7" t="s">
        <v>182</v>
      </c>
      <c r="E47" s="7" t="s">
        <v>183</v>
      </c>
      <c r="F47" s="20">
        <v>56232</v>
      </c>
      <c r="G47" s="13">
        <v>281160</v>
      </c>
      <c r="H47" s="7" t="s">
        <v>105</v>
      </c>
      <c r="I47" s="10">
        <v>44625</v>
      </c>
      <c r="J47" s="10">
        <v>45720</v>
      </c>
      <c r="K47" s="10">
        <v>45352</v>
      </c>
      <c r="L47" s="7" t="s">
        <v>95</v>
      </c>
      <c r="M47" s="7" t="s">
        <v>51</v>
      </c>
      <c r="N47" s="7" t="s">
        <v>52</v>
      </c>
      <c r="O47" s="7" t="s">
        <v>26</v>
      </c>
      <c r="P47" s="7" t="str">
        <f t="shared" ca="1" si="3"/>
        <v/>
      </c>
    </row>
    <row r="48" spans="1:16" x14ac:dyDescent="0.25">
      <c r="A48" s="11">
        <v>2708</v>
      </c>
      <c r="B48" s="7" t="s">
        <v>184</v>
      </c>
      <c r="C48" s="7" t="s">
        <v>46</v>
      </c>
      <c r="D48" s="7" t="s">
        <v>185</v>
      </c>
      <c r="E48" s="7" t="s">
        <v>163</v>
      </c>
      <c r="F48" s="20">
        <v>-300000</v>
      </c>
      <c r="G48" s="13">
        <v>-3000000</v>
      </c>
      <c r="H48" s="7" t="s">
        <v>105</v>
      </c>
      <c r="I48" s="10">
        <v>44896</v>
      </c>
      <c r="J48" s="10">
        <v>48548</v>
      </c>
      <c r="K48" s="10">
        <v>47818</v>
      </c>
      <c r="L48" s="7" t="s">
        <v>64</v>
      </c>
      <c r="M48" s="7" t="s">
        <v>51</v>
      </c>
      <c r="N48" s="7" t="s">
        <v>25</v>
      </c>
      <c r="O48" s="7" t="s">
        <v>26</v>
      </c>
      <c r="P48" s="7" t="str">
        <f t="shared" ca="1" si="3"/>
        <v/>
      </c>
    </row>
    <row r="49" spans="1:17" x14ac:dyDescent="0.25">
      <c r="A49" s="1">
        <v>2686</v>
      </c>
      <c r="B49" t="s">
        <v>186</v>
      </c>
      <c r="C49" t="s">
        <v>46</v>
      </c>
      <c r="D49" t="s">
        <v>187</v>
      </c>
      <c r="E49" t="s">
        <v>188</v>
      </c>
      <c r="F49" s="3">
        <v>117686</v>
      </c>
      <c r="G49" s="4">
        <f>+F49*5</f>
        <v>588430</v>
      </c>
      <c r="I49" s="5">
        <v>44774</v>
      </c>
      <c r="J49" s="5">
        <v>46599</v>
      </c>
      <c r="K49" s="5">
        <v>46053</v>
      </c>
      <c r="L49" t="s">
        <v>64</v>
      </c>
      <c r="M49" t="s">
        <v>51</v>
      </c>
      <c r="N49" t="s">
        <v>189</v>
      </c>
      <c r="O49" t="s">
        <v>26</v>
      </c>
    </row>
    <row r="50" spans="1:17" x14ac:dyDescent="0.25">
      <c r="A50" s="1">
        <v>2686</v>
      </c>
      <c r="B50" t="s">
        <v>190</v>
      </c>
      <c r="C50" t="s">
        <v>46</v>
      </c>
      <c r="D50" t="s">
        <v>187</v>
      </c>
      <c r="E50" t="s">
        <v>191</v>
      </c>
      <c r="F50" s="3">
        <v>167038</v>
      </c>
      <c r="G50" s="4">
        <f>+F50*5</f>
        <v>835190</v>
      </c>
      <c r="I50" s="5">
        <v>44774</v>
      </c>
      <c r="J50" s="5">
        <v>46599</v>
      </c>
      <c r="K50" s="5">
        <v>46053</v>
      </c>
      <c r="L50" t="s">
        <v>64</v>
      </c>
      <c r="N50" t="s">
        <v>189</v>
      </c>
      <c r="O50" t="s">
        <v>26</v>
      </c>
    </row>
    <row r="51" spans="1:17" x14ac:dyDescent="0.25">
      <c r="A51" s="18">
        <v>2673</v>
      </c>
      <c r="B51" s="18" t="s">
        <v>192</v>
      </c>
      <c r="C51" s="18" t="s">
        <v>46</v>
      </c>
      <c r="D51" s="18" t="s">
        <v>193</v>
      </c>
      <c r="E51" s="18" t="s">
        <v>194</v>
      </c>
      <c r="F51" s="20">
        <v>1500000</v>
      </c>
      <c r="G51" s="13">
        <v>1500000</v>
      </c>
      <c r="H51" s="7"/>
      <c r="I51" s="10">
        <v>44228</v>
      </c>
      <c r="J51" s="10">
        <v>44592</v>
      </c>
      <c r="K51" s="7" t="s">
        <v>94</v>
      </c>
      <c r="L51" s="7" t="s">
        <v>24</v>
      </c>
      <c r="M51" s="7"/>
      <c r="N51" s="7" t="s">
        <v>25</v>
      </c>
      <c r="O51" s="7" t="s">
        <v>26</v>
      </c>
      <c r="P51" s="7" t="str">
        <f t="shared" ref="P51:P88" ca="1" si="4">IF(J51&lt;TODAY(),"Expired","")</f>
        <v>Expired</v>
      </c>
    </row>
    <row r="52" spans="1:17" x14ac:dyDescent="0.25">
      <c r="A52" s="1">
        <v>2673</v>
      </c>
      <c r="B52" s="7" t="s">
        <v>195</v>
      </c>
      <c r="C52" s="7" t="s">
        <v>46</v>
      </c>
      <c r="D52" s="7" t="s">
        <v>196</v>
      </c>
      <c r="E52" s="7" t="s">
        <v>197</v>
      </c>
      <c r="F52" s="3">
        <v>63180</v>
      </c>
      <c r="G52" s="4">
        <v>379080</v>
      </c>
      <c r="I52" s="5">
        <v>44440</v>
      </c>
      <c r="J52" s="5">
        <v>46630</v>
      </c>
      <c r="K52" s="10">
        <f>EDATE(J52,-24)</f>
        <v>45900</v>
      </c>
      <c r="L52" s="7" t="s">
        <v>24</v>
      </c>
      <c r="N52" s="7" t="s">
        <v>25</v>
      </c>
      <c r="O52" s="7" t="s">
        <v>26</v>
      </c>
      <c r="P52" s="7" t="str">
        <f t="shared" ca="1" si="4"/>
        <v/>
      </c>
    </row>
    <row r="53" spans="1:17" x14ac:dyDescent="0.25">
      <c r="A53" s="18">
        <v>2658</v>
      </c>
      <c r="B53" s="18" t="s">
        <v>198</v>
      </c>
      <c r="C53" s="18" t="s">
        <v>46</v>
      </c>
      <c r="D53" s="18" t="s">
        <v>199</v>
      </c>
      <c r="E53" s="18" t="s">
        <v>200</v>
      </c>
      <c r="F53" s="20">
        <v>165000</v>
      </c>
      <c r="G53" s="13">
        <v>165000</v>
      </c>
      <c r="H53" s="7"/>
      <c r="I53" s="10">
        <v>44228</v>
      </c>
      <c r="J53" s="10">
        <v>44592</v>
      </c>
      <c r="K53" s="7" t="s">
        <v>134</v>
      </c>
      <c r="L53" s="7" t="s">
        <v>64</v>
      </c>
      <c r="M53" s="7" t="s">
        <v>51</v>
      </c>
      <c r="N53" s="7" t="s">
        <v>136</v>
      </c>
      <c r="O53" s="7" t="s">
        <v>26</v>
      </c>
      <c r="P53" s="7" t="str">
        <f t="shared" ca="1" si="4"/>
        <v>Expired</v>
      </c>
    </row>
    <row r="54" spans="1:17" hidden="1" x14ac:dyDescent="0.25">
      <c r="A54" s="18">
        <v>2657</v>
      </c>
      <c r="B54" s="18" t="s">
        <v>201</v>
      </c>
      <c r="C54" s="18" t="s">
        <v>21</v>
      </c>
      <c r="D54" s="18" t="s">
        <v>202</v>
      </c>
      <c r="E54" s="18" t="s">
        <v>203</v>
      </c>
      <c r="F54" s="20">
        <v>25000</v>
      </c>
      <c r="G54" s="20">
        <v>25000</v>
      </c>
      <c r="H54" s="7"/>
      <c r="I54" s="10">
        <v>44197</v>
      </c>
      <c r="J54" s="10">
        <v>44561</v>
      </c>
      <c r="K54" s="7" t="s">
        <v>94</v>
      </c>
      <c r="L54" s="7" t="s">
        <v>95</v>
      </c>
      <c r="M54" s="7" t="s">
        <v>51</v>
      </c>
      <c r="N54" s="7" t="s">
        <v>136</v>
      </c>
      <c r="O54" s="7" t="s">
        <v>26</v>
      </c>
      <c r="P54" s="7" t="str">
        <f t="shared" ca="1" si="4"/>
        <v>Expired</v>
      </c>
    </row>
    <row r="55" spans="1:17" hidden="1" x14ac:dyDescent="0.25">
      <c r="A55" s="18">
        <v>2657</v>
      </c>
      <c r="B55" s="18" t="s">
        <v>204</v>
      </c>
      <c r="C55" s="18" t="s">
        <v>21</v>
      </c>
      <c r="D55" s="18" t="s">
        <v>205</v>
      </c>
      <c r="E55" s="18" t="s">
        <v>203</v>
      </c>
      <c r="F55" s="20">
        <v>10000</v>
      </c>
      <c r="G55" s="20">
        <v>10000</v>
      </c>
      <c r="H55" s="7"/>
      <c r="I55" s="10">
        <v>44197</v>
      </c>
      <c r="J55" s="10">
        <v>44561</v>
      </c>
      <c r="K55" s="7" t="s">
        <v>94</v>
      </c>
      <c r="L55" s="7" t="s">
        <v>95</v>
      </c>
      <c r="M55" s="7" t="s">
        <v>51</v>
      </c>
      <c r="N55" s="7" t="s">
        <v>136</v>
      </c>
      <c r="O55" s="7" t="s">
        <v>26</v>
      </c>
      <c r="P55" s="7" t="str">
        <f t="shared" ca="1" si="4"/>
        <v>Expired</v>
      </c>
    </row>
    <row r="56" spans="1:17" hidden="1" x14ac:dyDescent="0.25">
      <c r="A56" s="18">
        <v>2657</v>
      </c>
      <c r="B56" s="18" t="s">
        <v>206</v>
      </c>
      <c r="C56" s="18" t="s">
        <v>21</v>
      </c>
      <c r="D56" s="18" t="s">
        <v>207</v>
      </c>
      <c r="E56" s="18" t="s">
        <v>203</v>
      </c>
      <c r="F56" s="20">
        <v>10000</v>
      </c>
      <c r="G56" s="20">
        <v>10000</v>
      </c>
      <c r="H56" s="7"/>
      <c r="I56" s="10">
        <v>44197</v>
      </c>
      <c r="J56" s="10">
        <v>44561</v>
      </c>
      <c r="K56" s="7" t="s">
        <v>94</v>
      </c>
      <c r="L56" s="7" t="s">
        <v>95</v>
      </c>
      <c r="M56" s="7" t="s">
        <v>51</v>
      </c>
      <c r="N56" s="7" t="s">
        <v>136</v>
      </c>
      <c r="O56" s="7" t="s">
        <v>26</v>
      </c>
      <c r="P56" s="7" t="str">
        <f t="shared" ca="1" si="4"/>
        <v>Expired</v>
      </c>
    </row>
    <row r="57" spans="1:17" x14ac:dyDescent="0.25">
      <c r="A57" s="18">
        <v>2657</v>
      </c>
      <c r="B57" s="18" t="s">
        <v>208</v>
      </c>
      <c r="C57" s="18" t="s">
        <v>46</v>
      </c>
      <c r="D57" s="18" t="s">
        <v>205</v>
      </c>
      <c r="E57" s="18" t="s">
        <v>209</v>
      </c>
      <c r="F57" s="20">
        <v>25000</v>
      </c>
      <c r="G57" s="20">
        <v>25000</v>
      </c>
      <c r="H57" s="7"/>
      <c r="I57" s="10">
        <v>44197</v>
      </c>
      <c r="J57" s="10">
        <v>44561</v>
      </c>
      <c r="K57" s="7" t="s">
        <v>94</v>
      </c>
      <c r="L57" s="7" t="s">
        <v>95</v>
      </c>
      <c r="M57" s="7" t="s">
        <v>51</v>
      </c>
      <c r="N57" s="7" t="s">
        <v>136</v>
      </c>
      <c r="O57" s="7" t="s">
        <v>26</v>
      </c>
      <c r="P57" s="7" t="str">
        <f t="shared" ca="1" si="4"/>
        <v>Expired</v>
      </c>
    </row>
    <row r="58" spans="1:17" x14ac:dyDescent="0.25">
      <c r="A58" s="18">
        <v>2657</v>
      </c>
      <c r="B58" s="18" t="s">
        <v>210</v>
      </c>
      <c r="C58" s="18" t="s">
        <v>46</v>
      </c>
      <c r="D58" s="18" t="s">
        <v>211</v>
      </c>
      <c r="E58" s="18" t="s">
        <v>212</v>
      </c>
      <c r="F58" s="20">
        <v>15000</v>
      </c>
      <c r="G58" s="20">
        <v>15000</v>
      </c>
      <c r="H58" s="7"/>
      <c r="I58" s="10">
        <v>44197</v>
      </c>
      <c r="J58" s="10">
        <v>44561</v>
      </c>
      <c r="K58" s="7" t="s">
        <v>94</v>
      </c>
      <c r="L58" s="7" t="s">
        <v>95</v>
      </c>
      <c r="M58" s="7" t="s">
        <v>51</v>
      </c>
      <c r="N58" s="7" t="s">
        <v>136</v>
      </c>
      <c r="O58" s="7" t="s">
        <v>26</v>
      </c>
      <c r="P58" s="7" t="str">
        <f t="shared" ca="1" si="4"/>
        <v>Expired</v>
      </c>
      <c r="Q58" s="6"/>
    </row>
    <row r="59" spans="1:17" x14ac:dyDescent="0.25">
      <c r="A59" s="18">
        <v>2657</v>
      </c>
      <c r="B59" s="18" t="s">
        <v>213</v>
      </c>
      <c r="C59" s="18" t="s">
        <v>46</v>
      </c>
      <c r="D59" s="18" t="s">
        <v>202</v>
      </c>
      <c r="E59" s="18" t="s">
        <v>214</v>
      </c>
      <c r="F59" s="20">
        <v>11000</v>
      </c>
      <c r="G59" s="20">
        <v>11000</v>
      </c>
      <c r="H59" s="7"/>
      <c r="I59" s="10">
        <v>44197</v>
      </c>
      <c r="J59" s="10">
        <v>44561</v>
      </c>
      <c r="K59" s="7" t="s">
        <v>94</v>
      </c>
      <c r="L59" s="7" t="s">
        <v>95</v>
      </c>
      <c r="M59" s="7" t="s">
        <v>51</v>
      </c>
      <c r="N59" s="7" t="s">
        <v>136</v>
      </c>
      <c r="O59" s="7" t="s">
        <v>26</v>
      </c>
      <c r="P59" s="7" t="str">
        <f t="shared" ca="1" si="4"/>
        <v>Expired</v>
      </c>
    </row>
    <row r="60" spans="1:17" x14ac:dyDescent="0.25">
      <c r="A60" s="11">
        <v>2648</v>
      </c>
      <c r="B60" s="18" t="s">
        <v>215</v>
      </c>
      <c r="C60" s="18" t="s">
        <v>46</v>
      </c>
      <c r="D60" s="18" t="s">
        <v>216</v>
      </c>
      <c r="E60" s="18" t="s">
        <v>217</v>
      </c>
      <c r="F60" s="20">
        <v>378000</v>
      </c>
      <c r="G60" s="13">
        <v>378000</v>
      </c>
      <c r="H60" s="7"/>
      <c r="I60" s="10">
        <v>44044</v>
      </c>
      <c r="J60" s="10">
        <v>44044</v>
      </c>
      <c r="K60" s="7" t="s">
        <v>94</v>
      </c>
      <c r="L60" s="7" t="s">
        <v>122</v>
      </c>
      <c r="M60" s="7" t="s">
        <v>51</v>
      </c>
      <c r="N60" s="7" t="s">
        <v>25</v>
      </c>
      <c r="O60" s="7" t="s">
        <v>26</v>
      </c>
      <c r="P60" s="7" t="str">
        <f t="shared" ca="1" si="4"/>
        <v>Expired</v>
      </c>
    </row>
    <row r="61" spans="1:17" x14ac:dyDescent="0.25">
      <c r="A61" s="1">
        <v>2642</v>
      </c>
      <c r="B61" s="7" t="s">
        <v>218</v>
      </c>
      <c r="C61" s="7" t="s">
        <v>46</v>
      </c>
      <c r="D61" s="49" t="s">
        <v>219</v>
      </c>
      <c r="E61" s="7" t="s">
        <v>220</v>
      </c>
      <c r="F61" s="3">
        <v>0</v>
      </c>
      <c r="G61" s="3">
        <v>2667418</v>
      </c>
      <c r="I61" s="5">
        <v>44440</v>
      </c>
      <c r="J61" s="5">
        <v>45535</v>
      </c>
      <c r="K61" t="s">
        <v>134</v>
      </c>
      <c r="L61" s="7" t="s">
        <v>95</v>
      </c>
      <c r="N61" s="7" t="s">
        <v>52</v>
      </c>
      <c r="O61" s="7" t="s">
        <v>26</v>
      </c>
      <c r="P61" s="7" t="str">
        <f t="shared" ca="1" si="4"/>
        <v/>
      </c>
    </row>
    <row r="62" spans="1:17" x14ac:dyDescent="0.25">
      <c r="A62" s="1">
        <v>2637</v>
      </c>
      <c r="B62" t="s">
        <v>221</v>
      </c>
      <c r="C62" s="7" t="s">
        <v>46</v>
      </c>
      <c r="D62" t="s">
        <v>222</v>
      </c>
      <c r="E62" t="s">
        <v>223</v>
      </c>
      <c r="F62" s="3">
        <v>243000</v>
      </c>
      <c r="G62" s="4">
        <v>243000</v>
      </c>
      <c r="I62" s="5">
        <v>44494</v>
      </c>
      <c r="J62" s="5">
        <v>45954</v>
      </c>
      <c r="K62" s="10" t="s">
        <v>224</v>
      </c>
      <c r="L62" s="7" t="s">
        <v>24</v>
      </c>
      <c r="N62" s="7" t="s">
        <v>52</v>
      </c>
      <c r="O62" s="7" t="s">
        <v>26</v>
      </c>
      <c r="P62" s="7" t="str">
        <f t="shared" ca="1" si="4"/>
        <v/>
      </c>
    </row>
    <row r="63" spans="1:17" x14ac:dyDescent="0.25">
      <c r="A63" s="11">
        <v>2631</v>
      </c>
      <c r="B63" s="7" t="s">
        <v>225</v>
      </c>
      <c r="C63" s="7" t="s">
        <v>46</v>
      </c>
      <c r="D63" s="7" t="s">
        <v>226</v>
      </c>
      <c r="E63" s="7" t="s">
        <v>227</v>
      </c>
      <c r="F63" s="20">
        <v>68276</v>
      </c>
      <c r="G63" s="13">
        <f>824833+(68276*15)</f>
        <v>1848973</v>
      </c>
      <c r="H63" s="7" t="s">
        <v>105</v>
      </c>
      <c r="I63" s="10">
        <v>44713</v>
      </c>
      <c r="J63" s="10">
        <v>46538</v>
      </c>
      <c r="K63" s="10">
        <v>45992</v>
      </c>
      <c r="L63" s="7" t="s">
        <v>64</v>
      </c>
      <c r="M63" s="7"/>
      <c r="N63" s="7" t="s">
        <v>52</v>
      </c>
      <c r="O63" s="7" t="s">
        <v>26</v>
      </c>
      <c r="P63" s="7" t="str">
        <f t="shared" ca="1" si="4"/>
        <v/>
      </c>
    </row>
    <row r="64" spans="1:17" x14ac:dyDescent="0.25">
      <c r="A64" s="18">
        <v>2627</v>
      </c>
      <c r="B64" s="18" t="s">
        <v>228</v>
      </c>
      <c r="C64" s="18" t="s">
        <v>46</v>
      </c>
      <c r="D64" s="18" t="s">
        <v>229</v>
      </c>
      <c r="E64" s="18" t="s">
        <v>230</v>
      </c>
      <c r="F64" s="20">
        <v>1900000</v>
      </c>
      <c r="G64" s="20">
        <v>1900000</v>
      </c>
      <c r="H64" s="7"/>
      <c r="I64" s="10">
        <v>44197</v>
      </c>
      <c r="J64" s="10">
        <v>44926</v>
      </c>
      <c r="K64" s="10" t="s">
        <v>134</v>
      </c>
      <c r="L64" s="7" t="s">
        <v>24</v>
      </c>
      <c r="M64" s="7"/>
      <c r="N64" s="7" t="s">
        <v>52</v>
      </c>
      <c r="O64" s="7" t="s">
        <v>26</v>
      </c>
      <c r="P64" s="7" t="str">
        <f t="shared" ca="1" si="4"/>
        <v>Expired</v>
      </c>
    </row>
    <row r="65" spans="1:16" x14ac:dyDescent="0.25">
      <c r="A65" s="11">
        <v>2617</v>
      </c>
      <c r="B65" s="18" t="s">
        <v>231</v>
      </c>
      <c r="C65" s="18" t="s">
        <v>101</v>
      </c>
      <c r="D65" s="18" t="s">
        <v>232</v>
      </c>
      <c r="E65" s="18" t="s">
        <v>233</v>
      </c>
      <c r="F65" s="20">
        <v>25000</v>
      </c>
      <c r="G65" s="13">
        <v>125000</v>
      </c>
      <c r="H65" s="7"/>
      <c r="I65" s="10">
        <v>44317</v>
      </c>
      <c r="J65" s="10">
        <v>46142</v>
      </c>
      <c r="K65" s="10">
        <v>45597</v>
      </c>
      <c r="L65" s="7" t="s">
        <v>95</v>
      </c>
      <c r="M65" s="7" t="s">
        <v>51</v>
      </c>
      <c r="N65" s="7" t="s">
        <v>25</v>
      </c>
      <c r="O65" s="7" t="s">
        <v>26</v>
      </c>
      <c r="P65" s="7" t="str">
        <f t="shared" ca="1" si="4"/>
        <v/>
      </c>
    </row>
    <row r="66" spans="1:16" x14ac:dyDescent="0.25">
      <c r="A66" s="11">
        <v>2596</v>
      </c>
      <c r="B66" s="7" t="s">
        <v>234</v>
      </c>
      <c r="C66" s="7" t="s">
        <v>46</v>
      </c>
      <c r="D66" s="7" t="s">
        <v>235</v>
      </c>
      <c r="E66" s="7" t="s">
        <v>236</v>
      </c>
      <c r="F66" s="20">
        <v>63350</v>
      </c>
      <c r="G66" s="13">
        <v>443450</v>
      </c>
      <c r="H66" s="7" t="s">
        <v>105</v>
      </c>
      <c r="I66" s="10">
        <v>44627</v>
      </c>
      <c r="J66" s="10">
        <v>46452</v>
      </c>
      <c r="K66" s="10">
        <v>45901</v>
      </c>
      <c r="L66" s="7" t="s">
        <v>64</v>
      </c>
      <c r="M66" s="7"/>
      <c r="N66" s="7" t="s">
        <v>52</v>
      </c>
      <c r="O66" s="7" t="s">
        <v>26</v>
      </c>
      <c r="P66" s="7" t="str">
        <f t="shared" ca="1" si="4"/>
        <v/>
      </c>
    </row>
    <row r="67" spans="1:16" x14ac:dyDescent="0.25">
      <c r="A67" s="1">
        <v>2577</v>
      </c>
      <c r="B67" s="67" t="s">
        <v>237</v>
      </c>
      <c r="C67" s="67" t="s">
        <v>101</v>
      </c>
      <c r="D67" s="67" t="s">
        <v>237</v>
      </c>
      <c r="E67" s="67" t="s">
        <v>238</v>
      </c>
      <c r="F67" s="3">
        <v>800000</v>
      </c>
      <c r="G67" s="68" t="s">
        <v>239</v>
      </c>
      <c r="I67" s="5">
        <v>44358</v>
      </c>
      <c r="J67" s="5">
        <v>46183</v>
      </c>
      <c r="K67" s="5">
        <v>45658</v>
      </c>
      <c r="L67" s="67" t="s">
        <v>24</v>
      </c>
      <c r="M67" s="67" t="s">
        <v>240</v>
      </c>
      <c r="N67" s="67" t="s">
        <v>25</v>
      </c>
      <c r="O67" s="67" t="s">
        <v>26</v>
      </c>
      <c r="P67" s="7" t="str">
        <f t="shared" ca="1" si="4"/>
        <v/>
      </c>
    </row>
    <row r="68" spans="1:16" x14ac:dyDescent="0.25">
      <c r="A68" s="11">
        <v>2576</v>
      </c>
      <c r="B68" s="7" t="s">
        <v>241</v>
      </c>
      <c r="C68" s="7" t="s">
        <v>46</v>
      </c>
      <c r="D68" s="7" t="s">
        <v>242</v>
      </c>
      <c r="E68" s="7" t="s">
        <v>243</v>
      </c>
      <c r="F68" s="20">
        <v>133548</v>
      </c>
      <c r="G68" s="13">
        <v>934836</v>
      </c>
      <c r="H68" s="7" t="s">
        <v>105</v>
      </c>
      <c r="I68" s="10">
        <v>44617</v>
      </c>
      <c r="J68" s="10">
        <v>46442</v>
      </c>
      <c r="K68" s="10">
        <v>45901</v>
      </c>
      <c r="L68" s="7" t="s">
        <v>64</v>
      </c>
      <c r="M68" s="7" t="s">
        <v>51</v>
      </c>
      <c r="N68" s="7" t="s">
        <v>52</v>
      </c>
      <c r="O68" s="7" t="s">
        <v>26</v>
      </c>
      <c r="P68" s="7" t="str">
        <f t="shared" ca="1" si="4"/>
        <v/>
      </c>
    </row>
    <row r="69" spans="1:16" x14ac:dyDescent="0.25">
      <c r="A69" s="1">
        <v>2538</v>
      </c>
      <c r="B69" t="s">
        <v>244</v>
      </c>
      <c r="C69" s="7" t="s">
        <v>46</v>
      </c>
      <c r="D69" t="s">
        <v>245</v>
      </c>
      <c r="E69" t="s">
        <v>246</v>
      </c>
      <c r="F69" s="3">
        <v>79200</v>
      </c>
      <c r="G69" s="4">
        <v>79200</v>
      </c>
      <c r="I69" s="5">
        <v>44500</v>
      </c>
      <c r="J69" s="5">
        <v>45960</v>
      </c>
      <c r="K69" s="10" t="s">
        <v>224</v>
      </c>
      <c r="L69" s="7" t="s">
        <v>24</v>
      </c>
      <c r="N69" s="7" t="s">
        <v>52</v>
      </c>
      <c r="O69" s="7" t="s">
        <v>26</v>
      </c>
      <c r="P69" s="7" t="str">
        <f t="shared" ca="1" si="4"/>
        <v/>
      </c>
    </row>
    <row r="70" spans="1:16" x14ac:dyDescent="0.25">
      <c r="A70" s="11">
        <v>2536</v>
      </c>
      <c r="B70" s="7" t="s">
        <v>247</v>
      </c>
      <c r="C70" s="7" t="s">
        <v>46</v>
      </c>
      <c r="D70" s="7" t="s">
        <v>248</v>
      </c>
      <c r="E70" s="7" t="s">
        <v>249</v>
      </c>
      <c r="F70" s="20">
        <v>520566</v>
      </c>
      <c r="G70" s="13">
        <v>3643962</v>
      </c>
      <c r="H70" s="7"/>
      <c r="I70" s="10">
        <v>44470</v>
      </c>
      <c r="J70" s="5">
        <v>45565</v>
      </c>
      <c r="K70" s="10">
        <v>45017</v>
      </c>
      <c r="L70" s="7" t="s">
        <v>64</v>
      </c>
      <c r="M70" s="7" t="s">
        <v>51</v>
      </c>
      <c r="N70" s="7" t="s">
        <v>52</v>
      </c>
      <c r="O70" s="7" t="s">
        <v>26</v>
      </c>
      <c r="P70" s="7" t="str">
        <f t="shared" ca="1" si="4"/>
        <v/>
      </c>
    </row>
    <row r="71" spans="1:16" x14ac:dyDescent="0.25">
      <c r="A71" s="11">
        <v>2536</v>
      </c>
      <c r="B71" s="7" t="s">
        <v>250</v>
      </c>
      <c r="C71" s="7" t="s">
        <v>46</v>
      </c>
      <c r="D71" s="7" t="s">
        <v>251</v>
      </c>
      <c r="E71" s="7" t="s">
        <v>249</v>
      </c>
      <c r="F71" s="20">
        <v>454500</v>
      </c>
      <c r="G71" s="13">
        <v>3181500</v>
      </c>
      <c r="H71" s="7"/>
      <c r="I71" s="10">
        <v>44470</v>
      </c>
      <c r="J71" s="5">
        <v>45565</v>
      </c>
      <c r="K71" s="10">
        <v>45017</v>
      </c>
      <c r="L71" s="7" t="s">
        <v>64</v>
      </c>
      <c r="M71" s="7" t="s">
        <v>51</v>
      </c>
      <c r="N71" s="7" t="s">
        <v>52</v>
      </c>
      <c r="O71" s="7" t="s">
        <v>26</v>
      </c>
      <c r="P71" s="7" t="str">
        <f t="shared" ca="1" si="4"/>
        <v/>
      </c>
    </row>
    <row r="72" spans="1:16" x14ac:dyDescent="0.25">
      <c r="A72" s="11">
        <v>2536</v>
      </c>
      <c r="B72" s="7" t="s">
        <v>252</v>
      </c>
      <c r="C72" s="7" t="s">
        <v>46</v>
      </c>
      <c r="D72" t="s">
        <v>253</v>
      </c>
      <c r="E72" s="7" t="s">
        <v>249</v>
      </c>
      <c r="F72" s="20">
        <v>335700</v>
      </c>
      <c r="G72" s="13">
        <v>2349900</v>
      </c>
      <c r="H72" s="7"/>
      <c r="I72" s="10">
        <v>44470</v>
      </c>
      <c r="J72" s="5">
        <v>45565</v>
      </c>
      <c r="K72" s="10">
        <v>45017</v>
      </c>
      <c r="L72" s="7" t="s">
        <v>64</v>
      </c>
      <c r="M72" s="7" t="s">
        <v>51</v>
      </c>
      <c r="N72" s="7" t="s">
        <v>52</v>
      </c>
      <c r="O72" s="7" t="s">
        <v>26</v>
      </c>
      <c r="P72" s="7" t="str">
        <f t="shared" ca="1" si="4"/>
        <v/>
      </c>
    </row>
    <row r="73" spans="1:16" x14ac:dyDescent="0.25">
      <c r="A73" s="11">
        <v>2536</v>
      </c>
      <c r="B73" s="7" t="s">
        <v>254</v>
      </c>
      <c r="C73" s="7" t="s">
        <v>46</v>
      </c>
      <c r="D73" t="s">
        <v>255</v>
      </c>
      <c r="E73" s="7" t="s">
        <v>249</v>
      </c>
      <c r="F73" s="20">
        <v>324600</v>
      </c>
      <c r="G73" s="13">
        <v>2272200</v>
      </c>
      <c r="H73" s="7"/>
      <c r="I73" s="10">
        <v>44470</v>
      </c>
      <c r="J73" s="5">
        <v>45565</v>
      </c>
      <c r="K73" s="10">
        <v>45017</v>
      </c>
      <c r="L73" s="7" t="s">
        <v>64</v>
      </c>
      <c r="M73" s="7" t="s">
        <v>51</v>
      </c>
      <c r="N73" s="7" t="s">
        <v>52</v>
      </c>
      <c r="O73" s="7" t="s">
        <v>26</v>
      </c>
      <c r="P73" s="7" t="str">
        <f t="shared" ca="1" si="4"/>
        <v/>
      </c>
    </row>
    <row r="74" spans="1:16" x14ac:dyDescent="0.25">
      <c r="A74" s="11">
        <v>2536</v>
      </c>
      <c r="B74" s="7" t="s">
        <v>256</v>
      </c>
      <c r="C74" s="7" t="s">
        <v>46</v>
      </c>
      <c r="D74" t="s">
        <v>257</v>
      </c>
      <c r="E74" s="7" t="s">
        <v>258</v>
      </c>
      <c r="F74" s="20">
        <v>489100</v>
      </c>
      <c r="G74" s="13">
        <v>3423700</v>
      </c>
      <c r="H74" s="7"/>
      <c r="I74" s="10">
        <v>44470</v>
      </c>
      <c r="J74" s="5">
        <v>45565</v>
      </c>
      <c r="K74" s="10">
        <v>45017</v>
      </c>
      <c r="L74" s="7" t="s">
        <v>64</v>
      </c>
      <c r="M74" s="7" t="s">
        <v>51</v>
      </c>
      <c r="N74" s="7" t="s">
        <v>52</v>
      </c>
      <c r="O74" s="7" t="s">
        <v>26</v>
      </c>
      <c r="P74" s="7" t="str">
        <f t="shared" ca="1" si="4"/>
        <v/>
      </c>
    </row>
    <row r="75" spans="1:16" x14ac:dyDescent="0.25">
      <c r="A75" s="11">
        <v>2536</v>
      </c>
      <c r="B75" s="7" t="s">
        <v>259</v>
      </c>
      <c r="C75" s="7" t="s">
        <v>46</v>
      </c>
      <c r="D75" t="s">
        <v>260</v>
      </c>
      <c r="E75" s="7" t="s">
        <v>261</v>
      </c>
      <c r="F75" s="20">
        <v>399000</v>
      </c>
      <c r="G75" s="13">
        <v>2793000</v>
      </c>
      <c r="H75" s="7"/>
      <c r="I75" s="10">
        <v>44470</v>
      </c>
      <c r="J75" s="5">
        <v>45565</v>
      </c>
      <c r="K75" s="10">
        <v>45017</v>
      </c>
      <c r="L75" s="7" t="s">
        <v>64</v>
      </c>
      <c r="M75" s="7" t="s">
        <v>51</v>
      </c>
      <c r="N75" s="7" t="s">
        <v>52</v>
      </c>
      <c r="O75" s="7" t="s">
        <v>26</v>
      </c>
      <c r="P75" s="7" t="str">
        <f t="shared" ca="1" si="4"/>
        <v/>
      </c>
    </row>
    <row r="76" spans="1:16" x14ac:dyDescent="0.25">
      <c r="A76" s="11">
        <v>2536</v>
      </c>
      <c r="B76" s="7" t="s">
        <v>262</v>
      </c>
      <c r="C76" s="7" t="s">
        <v>46</v>
      </c>
      <c r="D76" t="s">
        <v>263</v>
      </c>
      <c r="E76" s="7" t="s">
        <v>261</v>
      </c>
      <c r="F76" s="20">
        <v>323000</v>
      </c>
      <c r="G76" s="13">
        <v>2261000</v>
      </c>
      <c r="H76" s="7"/>
      <c r="I76" s="10">
        <v>44470</v>
      </c>
      <c r="J76" s="5">
        <v>45565</v>
      </c>
      <c r="K76" s="10">
        <v>45017</v>
      </c>
      <c r="L76" s="7" t="s">
        <v>64</v>
      </c>
      <c r="M76" s="7" t="s">
        <v>51</v>
      </c>
      <c r="N76" s="7" t="s">
        <v>52</v>
      </c>
      <c r="O76" s="7" t="s">
        <v>26</v>
      </c>
      <c r="P76" s="7" t="str">
        <f t="shared" ca="1" si="4"/>
        <v/>
      </c>
    </row>
    <row r="77" spans="1:16" x14ac:dyDescent="0.25">
      <c r="A77" s="11">
        <v>2536</v>
      </c>
      <c r="B77" s="7" t="s">
        <v>264</v>
      </c>
      <c r="C77" s="7" t="s">
        <v>46</v>
      </c>
      <c r="D77" t="s">
        <v>265</v>
      </c>
      <c r="E77" t="s">
        <v>266</v>
      </c>
      <c r="F77" s="20">
        <v>144012.5</v>
      </c>
      <c r="G77" s="13">
        <v>1008087.5</v>
      </c>
      <c r="H77" s="7"/>
      <c r="I77" s="10">
        <v>44470</v>
      </c>
      <c r="J77" s="5">
        <v>45565</v>
      </c>
      <c r="K77" s="10">
        <v>45017</v>
      </c>
      <c r="L77" s="7" t="s">
        <v>64</v>
      </c>
      <c r="M77" s="7" t="s">
        <v>51</v>
      </c>
      <c r="N77" s="7" t="s">
        <v>52</v>
      </c>
      <c r="O77" s="7" t="s">
        <v>26</v>
      </c>
      <c r="P77" s="7" t="str">
        <f t="shared" ca="1" si="4"/>
        <v/>
      </c>
    </row>
    <row r="78" spans="1:16" x14ac:dyDescent="0.25">
      <c r="A78" s="11">
        <v>2536</v>
      </c>
      <c r="B78" s="7" t="s">
        <v>267</v>
      </c>
      <c r="C78" s="7" t="s">
        <v>46</v>
      </c>
      <c r="D78" t="s">
        <v>268</v>
      </c>
      <c r="E78" s="7" t="s">
        <v>269</v>
      </c>
      <c r="F78" s="20">
        <v>467200</v>
      </c>
      <c r="G78" s="13">
        <v>3270400</v>
      </c>
      <c r="H78" s="7"/>
      <c r="I78" s="10">
        <v>44470</v>
      </c>
      <c r="J78" s="5">
        <v>45565</v>
      </c>
      <c r="K78" s="10">
        <v>45017</v>
      </c>
      <c r="L78" s="7" t="s">
        <v>64</v>
      </c>
      <c r="M78" s="7" t="s">
        <v>51</v>
      </c>
      <c r="N78" s="7" t="s">
        <v>52</v>
      </c>
      <c r="O78" s="7" t="s">
        <v>26</v>
      </c>
      <c r="P78" s="7" t="str">
        <f t="shared" ca="1" si="4"/>
        <v/>
      </c>
    </row>
    <row r="79" spans="1:16" x14ac:dyDescent="0.25">
      <c r="A79" s="11">
        <v>2536</v>
      </c>
      <c r="B79" s="7" t="s">
        <v>270</v>
      </c>
      <c r="C79" s="7" t="s">
        <v>46</v>
      </c>
      <c r="D79" t="s">
        <v>271</v>
      </c>
      <c r="E79" s="7" t="s">
        <v>269</v>
      </c>
      <c r="F79" s="20">
        <v>453600</v>
      </c>
      <c r="G79" s="13">
        <v>3175200</v>
      </c>
      <c r="H79" s="7"/>
      <c r="I79" s="10">
        <v>44470</v>
      </c>
      <c r="J79" s="5">
        <v>45565</v>
      </c>
      <c r="K79" s="10">
        <v>45017</v>
      </c>
      <c r="L79" s="7" t="s">
        <v>64</v>
      </c>
      <c r="M79" s="7" t="s">
        <v>51</v>
      </c>
      <c r="N79" s="7" t="s">
        <v>52</v>
      </c>
      <c r="O79" s="7" t="s">
        <v>26</v>
      </c>
      <c r="P79" s="7" t="str">
        <f t="shared" ca="1" si="4"/>
        <v/>
      </c>
    </row>
    <row r="80" spans="1:16" x14ac:dyDescent="0.25">
      <c r="A80" s="11">
        <v>2536</v>
      </c>
      <c r="B80" s="7" t="s">
        <v>272</v>
      </c>
      <c r="C80" s="7" t="s">
        <v>46</v>
      </c>
      <c r="D80" t="s">
        <v>273</v>
      </c>
      <c r="E80" s="7" t="s">
        <v>274</v>
      </c>
      <c r="F80" s="20">
        <v>2300000</v>
      </c>
      <c r="G80" s="13">
        <v>16100000</v>
      </c>
      <c r="H80" s="7"/>
      <c r="I80" s="10"/>
      <c r="J80" s="5">
        <v>45565</v>
      </c>
      <c r="K80" s="10">
        <v>45017</v>
      </c>
      <c r="L80" s="7" t="s">
        <v>275</v>
      </c>
      <c r="M80" s="7"/>
      <c r="N80" s="7" t="s">
        <v>52</v>
      </c>
      <c r="O80" s="7" t="s">
        <v>26</v>
      </c>
      <c r="P80" s="7" t="str">
        <f t="shared" ca="1" si="4"/>
        <v/>
      </c>
    </row>
    <row r="81" spans="1:16" x14ac:dyDescent="0.25">
      <c r="A81" s="11">
        <v>2536</v>
      </c>
      <c r="B81" s="7" t="s">
        <v>276</v>
      </c>
      <c r="C81" s="7" t="s">
        <v>46</v>
      </c>
      <c r="D81" s="7" t="s">
        <v>277</v>
      </c>
      <c r="E81" s="7" t="s">
        <v>278</v>
      </c>
      <c r="F81" s="20">
        <v>796250</v>
      </c>
      <c r="G81" s="13">
        <v>5573750</v>
      </c>
      <c r="H81" s="7"/>
      <c r="I81" s="10">
        <v>44470</v>
      </c>
      <c r="J81" s="5">
        <v>45565</v>
      </c>
      <c r="K81" s="10">
        <v>45017</v>
      </c>
      <c r="L81" s="7" t="s">
        <v>64</v>
      </c>
      <c r="M81" s="7" t="s">
        <v>51</v>
      </c>
      <c r="N81" s="7" t="s">
        <v>52</v>
      </c>
      <c r="O81" s="7" t="s">
        <v>26</v>
      </c>
      <c r="P81" s="7" t="str">
        <f t="shared" ca="1" si="4"/>
        <v/>
      </c>
    </row>
    <row r="82" spans="1:16" x14ac:dyDescent="0.25">
      <c r="A82" s="11">
        <v>2536</v>
      </c>
      <c r="B82" s="7" t="s">
        <v>279</v>
      </c>
      <c r="C82" s="7" t="s">
        <v>46</v>
      </c>
      <c r="D82" s="7" t="s">
        <v>280</v>
      </c>
      <c r="E82" s="7" t="s">
        <v>278</v>
      </c>
      <c r="F82" s="20">
        <v>551250</v>
      </c>
      <c r="G82" s="13">
        <v>3858750</v>
      </c>
      <c r="H82" s="7"/>
      <c r="I82" s="10">
        <v>44470</v>
      </c>
      <c r="J82" s="5">
        <v>45565</v>
      </c>
      <c r="K82" s="10">
        <v>45017</v>
      </c>
      <c r="L82" s="7" t="s">
        <v>64</v>
      </c>
      <c r="M82" s="7" t="s">
        <v>51</v>
      </c>
      <c r="N82" s="7" t="s">
        <v>52</v>
      </c>
      <c r="O82" s="7" t="s">
        <v>26</v>
      </c>
      <c r="P82" s="7" t="str">
        <f t="shared" ca="1" si="4"/>
        <v/>
      </c>
    </row>
    <row r="83" spans="1:16" x14ac:dyDescent="0.25">
      <c r="A83" s="11">
        <v>2536</v>
      </c>
      <c r="B83" s="7" t="s">
        <v>281</v>
      </c>
      <c r="C83" s="7" t="s">
        <v>46</v>
      </c>
      <c r="D83" t="s">
        <v>282</v>
      </c>
      <c r="E83" s="7" t="s">
        <v>278</v>
      </c>
      <c r="F83" s="20">
        <v>446250</v>
      </c>
      <c r="G83" s="13">
        <v>3123750</v>
      </c>
      <c r="H83" s="7"/>
      <c r="I83" s="10">
        <v>44470</v>
      </c>
      <c r="J83" s="5">
        <v>45565</v>
      </c>
      <c r="K83" s="10">
        <v>45017</v>
      </c>
      <c r="L83" s="7" t="s">
        <v>64</v>
      </c>
      <c r="M83" s="7" t="s">
        <v>51</v>
      </c>
      <c r="N83" s="7" t="s">
        <v>52</v>
      </c>
      <c r="O83" s="7" t="s">
        <v>26</v>
      </c>
      <c r="P83" s="7" t="str">
        <f t="shared" ca="1" si="4"/>
        <v/>
      </c>
    </row>
    <row r="84" spans="1:16" x14ac:dyDescent="0.25">
      <c r="A84" s="11">
        <v>2536</v>
      </c>
      <c r="B84" s="7" t="s">
        <v>283</v>
      </c>
      <c r="C84" s="7" t="s">
        <v>46</v>
      </c>
      <c r="D84" t="s">
        <v>284</v>
      </c>
      <c r="E84" s="7" t="s">
        <v>278</v>
      </c>
      <c r="F84" s="20">
        <v>358750</v>
      </c>
      <c r="G84" s="13">
        <v>2511250</v>
      </c>
      <c r="H84" s="7"/>
      <c r="I84" s="10">
        <v>44470</v>
      </c>
      <c r="J84" s="5">
        <v>45565</v>
      </c>
      <c r="K84" s="10">
        <v>45017</v>
      </c>
      <c r="L84" s="7" t="s">
        <v>64</v>
      </c>
      <c r="M84" s="7" t="s">
        <v>51</v>
      </c>
      <c r="N84" s="7" t="s">
        <v>52</v>
      </c>
      <c r="O84" s="7" t="s">
        <v>26</v>
      </c>
      <c r="P84" s="7" t="str">
        <f t="shared" ca="1" si="4"/>
        <v/>
      </c>
    </row>
    <row r="85" spans="1:16" x14ac:dyDescent="0.25">
      <c r="A85" s="11">
        <v>2536</v>
      </c>
      <c r="B85" s="7" t="s">
        <v>285</v>
      </c>
      <c r="C85" s="7" t="s">
        <v>46</v>
      </c>
      <c r="D85" t="s">
        <v>265</v>
      </c>
      <c r="E85" s="7" t="s">
        <v>286</v>
      </c>
      <c r="F85" s="20">
        <v>93500</v>
      </c>
      <c r="G85" s="13">
        <v>654500</v>
      </c>
      <c r="H85" s="7"/>
      <c r="I85" s="10">
        <v>44470</v>
      </c>
      <c r="J85" s="5">
        <v>45565</v>
      </c>
      <c r="K85" s="10">
        <v>45017</v>
      </c>
      <c r="L85" s="7" t="s">
        <v>64</v>
      </c>
      <c r="M85" s="7" t="s">
        <v>51</v>
      </c>
      <c r="N85" s="7" t="s">
        <v>52</v>
      </c>
      <c r="O85" s="7" t="s">
        <v>26</v>
      </c>
      <c r="P85" s="7" t="str">
        <f t="shared" ca="1" si="4"/>
        <v/>
      </c>
    </row>
    <row r="86" spans="1:16" hidden="1" x14ac:dyDescent="0.25">
      <c r="A86" s="11">
        <v>2533</v>
      </c>
      <c r="B86" s="7" t="s">
        <v>287</v>
      </c>
      <c r="C86" s="7" t="s">
        <v>21</v>
      </c>
      <c r="D86" s="7" t="s">
        <v>288</v>
      </c>
      <c r="E86" s="7" t="s">
        <v>36</v>
      </c>
      <c r="F86" s="20">
        <v>3245000</v>
      </c>
      <c r="G86" s="13">
        <v>45430000</v>
      </c>
      <c r="H86" s="7" t="s">
        <v>105</v>
      </c>
      <c r="I86" s="10">
        <v>44567</v>
      </c>
      <c r="J86" s="5">
        <v>47123</v>
      </c>
      <c r="K86" s="10">
        <f>EDATE(J86,-24)</f>
        <v>46392</v>
      </c>
      <c r="L86" s="7" t="s">
        <v>64</v>
      </c>
      <c r="M86" s="7" t="s">
        <v>135</v>
      </c>
      <c r="N86" s="7" t="s">
        <v>25</v>
      </c>
      <c r="O86" s="7" t="s">
        <v>26</v>
      </c>
      <c r="P86" s="7" t="str">
        <f t="shared" ca="1" si="4"/>
        <v/>
      </c>
    </row>
    <row r="87" spans="1:16" hidden="1" x14ac:dyDescent="0.25">
      <c r="A87" s="11">
        <v>2532</v>
      </c>
      <c r="B87" s="7" t="s">
        <v>289</v>
      </c>
      <c r="C87" s="7" t="s">
        <v>21</v>
      </c>
      <c r="D87" s="7" t="s">
        <v>290</v>
      </c>
      <c r="E87" s="7" t="s">
        <v>291</v>
      </c>
      <c r="F87" s="20">
        <v>-800000</v>
      </c>
      <c r="G87" s="13">
        <v>-8000000</v>
      </c>
      <c r="H87" s="7" t="s">
        <v>105</v>
      </c>
      <c r="I87" s="10">
        <v>45017</v>
      </c>
      <c r="J87" s="10">
        <v>46112</v>
      </c>
      <c r="K87" s="10">
        <v>45566</v>
      </c>
      <c r="L87" s="7" t="s">
        <v>64</v>
      </c>
      <c r="M87" s="7"/>
      <c r="N87" s="7" t="s">
        <v>25</v>
      </c>
      <c r="O87" s="7" t="s">
        <v>26</v>
      </c>
      <c r="P87" s="7" t="str">
        <f t="shared" ca="1" si="4"/>
        <v/>
      </c>
    </row>
    <row r="88" spans="1:16" x14ac:dyDescent="0.25">
      <c r="A88" s="1">
        <v>2523</v>
      </c>
      <c r="B88" s="7" t="s">
        <v>292</v>
      </c>
      <c r="C88" s="7" t="s">
        <v>46</v>
      </c>
      <c r="D88" s="7" t="s">
        <v>292</v>
      </c>
      <c r="E88" s="7" t="s">
        <v>293</v>
      </c>
      <c r="F88" s="3">
        <v>90788</v>
      </c>
      <c r="G88" s="3">
        <v>635519</v>
      </c>
      <c r="I88" s="5">
        <v>44287</v>
      </c>
      <c r="J88" s="5">
        <v>46112</v>
      </c>
      <c r="K88" s="5">
        <v>45566</v>
      </c>
      <c r="L88" s="7" t="s">
        <v>64</v>
      </c>
      <c r="M88" t="s">
        <v>51</v>
      </c>
      <c r="N88" s="7" t="s">
        <v>52</v>
      </c>
      <c r="O88" s="7" t="s">
        <v>26</v>
      </c>
      <c r="P88" s="7" t="str">
        <f t="shared" ca="1" si="4"/>
        <v/>
      </c>
    </row>
    <row r="89" spans="1:16" x14ac:dyDescent="0.25">
      <c r="A89" s="11">
        <v>2520</v>
      </c>
      <c r="B89" s="7" t="s">
        <v>294</v>
      </c>
      <c r="C89" s="7" t="s">
        <v>46</v>
      </c>
      <c r="D89" s="7" t="s">
        <v>295</v>
      </c>
      <c r="E89" s="7" t="s">
        <v>296</v>
      </c>
      <c r="F89" s="20">
        <v>45000</v>
      </c>
      <c r="G89" s="13">
        <v>225000</v>
      </c>
      <c r="H89" s="7" t="s">
        <v>105</v>
      </c>
      <c r="I89" s="10">
        <v>44136</v>
      </c>
      <c r="J89" s="10">
        <v>45596</v>
      </c>
      <c r="K89" s="10">
        <v>45047</v>
      </c>
      <c r="L89" s="7" t="s">
        <v>64</v>
      </c>
      <c r="M89" s="7"/>
      <c r="N89" s="7" t="s">
        <v>25</v>
      </c>
      <c r="O89" s="7" t="s">
        <v>26</v>
      </c>
      <c r="P89" s="7" t="s">
        <v>297</v>
      </c>
    </row>
    <row r="90" spans="1:16" x14ac:dyDescent="0.25">
      <c r="A90" s="11">
        <v>2520</v>
      </c>
      <c r="B90" s="7" t="s">
        <v>298</v>
      </c>
      <c r="C90" s="7" t="s">
        <v>46</v>
      </c>
      <c r="D90" s="7" t="s">
        <v>22</v>
      </c>
      <c r="E90" s="7" t="s">
        <v>299</v>
      </c>
      <c r="F90" s="20">
        <v>60000</v>
      </c>
      <c r="G90" s="13">
        <v>300000</v>
      </c>
      <c r="H90" s="7" t="s">
        <v>105</v>
      </c>
      <c r="I90" s="10">
        <v>44136</v>
      </c>
      <c r="J90" s="10">
        <v>45596</v>
      </c>
      <c r="K90" s="10">
        <v>45047</v>
      </c>
      <c r="L90" s="7" t="s">
        <v>64</v>
      </c>
      <c r="M90" s="7"/>
      <c r="N90" s="7" t="s">
        <v>25</v>
      </c>
      <c r="O90" s="7" t="s">
        <v>26</v>
      </c>
      <c r="P90" s="7" t="s">
        <v>297</v>
      </c>
    </row>
    <row r="91" spans="1:16" x14ac:dyDescent="0.25">
      <c r="A91" s="11">
        <v>2515</v>
      </c>
      <c r="B91" s="7" t="s">
        <v>300</v>
      </c>
      <c r="C91" s="7" t="s">
        <v>101</v>
      </c>
      <c r="D91" s="7" t="s">
        <v>301</v>
      </c>
      <c r="E91" s="7" t="s">
        <v>302</v>
      </c>
      <c r="F91" s="20" t="s">
        <v>303</v>
      </c>
      <c r="G91" s="13" t="s">
        <v>304</v>
      </c>
      <c r="H91" s="7" t="s">
        <v>105</v>
      </c>
      <c r="I91" s="10">
        <v>44105</v>
      </c>
      <c r="J91" s="10">
        <v>45565</v>
      </c>
      <c r="K91" s="10">
        <v>45017</v>
      </c>
      <c r="L91" s="7" t="s">
        <v>24</v>
      </c>
      <c r="M91" s="7"/>
      <c r="N91" s="7" t="s">
        <v>52</v>
      </c>
      <c r="O91" s="7" t="s">
        <v>26</v>
      </c>
      <c r="P91" s="7" t="str">
        <f t="shared" ref="P91:P117" ca="1" si="5">IF(J91&lt;TODAY(),"Expired","")</f>
        <v/>
      </c>
    </row>
    <row r="92" spans="1:16" x14ac:dyDescent="0.25">
      <c r="A92" s="11">
        <v>2512</v>
      </c>
      <c r="B92" s="7" t="s">
        <v>305</v>
      </c>
      <c r="C92" s="7" t="s">
        <v>46</v>
      </c>
      <c r="D92" s="7" t="s">
        <v>306</v>
      </c>
      <c r="E92" s="7" t="s">
        <v>36</v>
      </c>
      <c r="F92" s="20">
        <v>2560000</v>
      </c>
      <c r="G92" s="13">
        <v>10240000</v>
      </c>
      <c r="H92" s="7" t="s">
        <v>105</v>
      </c>
      <c r="I92" s="10">
        <v>44251</v>
      </c>
      <c r="J92" s="10">
        <v>45711</v>
      </c>
      <c r="K92" s="10">
        <v>45139</v>
      </c>
      <c r="L92" s="7" t="s">
        <v>24</v>
      </c>
      <c r="M92" s="7"/>
      <c r="N92" s="7" t="s">
        <v>25</v>
      </c>
      <c r="O92" s="7" t="s">
        <v>26</v>
      </c>
      <c r="P92" s="7" t="str">
        <f t="shared" ca="1" si="5"/>
        <v/>
      </c>
    </row>
    <row r="93" spans="1:16" x14ac:dyDescent="0.25">
      <c r="A93" s="11">
        <v>2512</v>
      </c>
      <c r="B93" s="7" t="s">
        <v>307</v>
      </c>
      <c r="C93" s="7" t="s">
        <v>46</v>
      </c>
      <c r="D93" s="7" t="s">
        <v>308</v>
      </c>
      <c r="E93" s="7" t="s">
        <v>309</v>
      </c>
      <c r="F93" s="20">
        <v>749142</v>
      </c>
      <c r="G93" s="13">
        <v>5993136</v>
      </c>
      <c r="H93" s="7" t="s">
        <v>105</v>
      </c>
      <c r="I93" s="10">
        <v>41329</v>
      </c>
      <c r="J93" s="10">
        <v>45382</v>
      </c>
      <c r="K93" s="10">
        <f>EDATE(J93,-18)</f>
        <v>44834</v>
      </c>
      <c r="L93" s="7" t="s">
        <v>106</v>
      </c>
      <c r="M93" s="7"/>
      <c r="N93" s="7" t="s">
        <v>25</v>
      </c>
      <c r="O93" s="7" t="s">
        <v>26</v>
      </c>
      <c r="P93" s="7" t="str">
        <f t="shared" ca="1" si="5"/>
        <v/>
      </c>
    </row>
    <row r="94" spans="1:16" x14ac:dyDescent="0.25">
      <c r="A94" s="11">
        <v>2512</v>
      </c>
      <c r="B94" s="7" t="s">
        <v>310</v>
      </c>
      <c r="C94" s="7" t="s">
        <v>46</v>
      </c>
      <c r="D94" s="7" t="s">
        <v>308</v>
      </c>
      <c r="E94" s="7" t="s">
        <v>40</v>
      </c>
      <c r="F94" s="20">
        <v>190000</v>
      </c>
      <c r="G94" s="13">
        <v>633000</v>
      </c>
      <c r="H94" s="7"/>
      <c r="I94" s="10">
        <v>44166</v>
      </c>
      <c r="J94" s="10">
        <v>45382</v>
      </c>
      <c r="K94" s="10">
        <v>44835</v>
      </c>
      <c r="L94" s="7" t="s">
        <v>24</v>
      </c>
      <c r="M94" s="7"/>
      <c r="N94" s="7" t="s">
        <v>25</v>
      </c>
      <c r="O94" s="7" t="s">
        <v>26</v>
      </c>
      <c r="P94" s="7" t="str">
        <f t="shared" ca="1" si="5"/>
        <v/>
      </c>
    </row>
    <row r="95" spans="1:16" hidden="1" x14ac:dyDescent="0.25">
      <c r="A95" s="11">
        <v>2511</v>
      </c>
      <c r="B95" s="7" t="s">
        <v>311</v>
      </c>
      <c r="C95" s="7" t="s">
        <v>21</v>
      </c>
      <c r="D95" s="7" t="s">
        <v>312</v>
      </c>
      <c r="E95" s="7" t="s">
        <v>313</v>
      </c>
      <c r="F95" s="20">
        <v>22500</v>
      </c>
      <c r="G95" s="13">
        <v>177264</v>
      </c>
      <c r="H95" s="7"/>
      <c r="I95" s="10">
        <v>44652</v>
      </c>
      <c r="J95" s="10">
        <v>46112</v>
      </c>
      <c r="K95" s="10">
        <v>45566</v>
      </c>
      <c r="L95" s="7" t="s">
        <v>64</v>
      </c>
      <c r="M95" s="7" t="s">
        <v>51</v>
      </c>
      <c r="N95" s="7" t="s">
        <v>25</v>
      </c>
      <c r="O95" s="7" t="s">
        <v>26</v>
      </c>
      <c r="P95" s="7" t="str">
        <f t="shared" ca="1" si="5"/>
        <v/>
      </c>
    </row>
    <row r="96" spans="1:16" x14ac:dyDescent="0.25">
      <c r="A96" s="11">
        <v>2510</v>
      </c>
      <c r="B96" s="7" t="s">
        <v>314</v>
      </c>
      <c r="C96" s="7" t="s">
        <v>46</v>
      </c>
      <c r="D96" s="7" t="s">
        <v>315</v>
      </c>
      <c r="E96" s="7" t="s">
        <v>316</v>
      </c>
      <c r="F96" s="20">
        <v>278000</v>
      </c>
      <c r="G96" s="13">
        <v>1943000</v>
      </c>
      <c r="H96" s="7"/>
      <c r="I96" s="10">
        <v>44287</v>
      </c>
      <c r="J96" s="10">
        <v>46112</v>
      </c>
      <c r="K96" s="10">
        <v>45536</v>
      </c>
      <c r="L96" s="7" t="s">
        <v>64</v>
      </c>
      <c r="M96" s="7"/>
      <c r="N96" s="7" t="s">
        <v>52</v>
      </c>
      <c r="O96" s="7" t="s">
        <v>26</v>
      </c>
      <c r="P96" s="7" t="str">
        <f t="shared" ca="1" si="5"/>
        <v/>
      </c>
    </row>
    <row r="97" spans="1:20" hidden="1" x14ac:dyDescent="0.25">
      <c r="A97" s="11">
        <v>2508</v>
      </c>
      <c r="B97" s="7" t="s">
        <v>317</v>
      </c>
      <c r="C97" s="7" t="s">
        <v>21</v>
      </c>
      <c r="D97" s="7" t="s">
        <v>318</v>
      </c>
      <c r="E97" s="7" t="s">
        <v>319</v>
      </c>
      <c r="F97" s="20">
        <v>205884</v>
      </c>
      <c r="G97" s="13">
        <v>1464570</v>
      </c>
      <c r="H97" s="7" t="s">
        <v>105</v>
      </c>
      <c r="I97" s="10">
        <v>41640</v>
      </c>
      <c r="J97" s="10">
        <v>45382</v>
      </c>
      <c r="K97" s="10">
        <v>44105</v>
      </c>
      <c r="L97" s="7" t="s">
        <v>64</v>
      </c>
      <c r="M97" s="7"/>
      <c r="N97" s="7" t="s">
        <v>25</v>
      </c>
      <c r="O97" s="7" t="s">
        <v>26</v>
      </c>
      <c r="P97" s="7" t="str">
        <f t="shared" ca="1" si="5"/>
        <v/>
      </c>
    </row>
    <row r="98" spans="1:20" x14ac:dyDescent="0.25">
      <c r="A98" s="1">
        <v>2260</v>
      </c>
      <c r="B98" s="7" t="s">
        <v>320</v>
      </c>
      <c r="C98" s="7" t="s">
        <v>46</v>
      </c>
      <c r="D98" s="7" t="s">
        <v>321</v>
      </c>
      <c r="E98" s="7" t="s">
        <v>322</v>
      </c>
      <c r="F98" s="3">
        <v>1300000</v>
      </c>
      <c r="G98" s="4">
        <f>F98*15</f>
        <v>19500000</v>
      </c>
      <c r="I98" s="5">
        <v>44378</v>
      </c>
      <c r="J98" s="5">
        <v>46203</v>
      </c>
      <c r="K98" s="5">
        <v>45658</v>
      </c>
      <c r="L98" s="7" t="s">
        <v>106</v>
      </c>
      <c r="M98" t="s">
        <v>135</v>
      </c>
      <c r="N98" s="7" t="s">
        <v>52</v>
      </c>
      <c r="O98" s="7" t="s">
        <v>26</v>
      </c>
      <c r="P98" s="7" t="str">
        <f t="shared" ca="1" si="5"/>
        <v/>
      </c>
    </row>
    <row r="99" spans="1:20" x14ac:dyDescent="0.25">
      <c r="A99" s="11">
        <v>2243</v>
      </c>
      <c r="B99" s="7" t="s">
        <v>323</v>
      </c>
      <c r="C99" s="7" t="s">
        <v>46</v>
      </c>
      <c r="D99" s="7" t="s">
        <v>324</v>
      </c>
      <c r="E99" s="7" t="s">
        <v>325</v>
      </c>
      <c r="F99" s="20">
        <v>160776</v>
      </c>
      <c r="G99" s="13">
        <v>321552</v>
      </c>
      <c r="H99" s="7" t="s">
        <v>105</v>
      </c>
      <c r="I99" s="10">
        <v>43524</v>
      </c>
      <c r="J99" s="10">
        <v>45349</v>
      </c>
      <c r="K99" s="10">
        <v>44805</v>
      </c>
      <c r="L99" s="7" t="s">
        <v>64</v>
      </c>
      <c r="M99" s="7"/>
      <c r="N99" s="7" t="s">
        <v>52</v>
      </c>
      <c r="O99" s="7" t="s">
        <v>26</v>
      </c>
      <c r="P99" s="7" t="str">
        <f t="shared" ca="1" si="5"/>
        <v/>
      </c>
    </row>
    <row r="100" spans="1:20" x14ac:dyDescent="0.25">
      <c r="A100" s="11">
        <v>2237</v>
      </c>
      <c r="B100" s="7" t="s">
        <v>326</v>
      </c>
      <c r="C100" s="7" t="s">
        <v>101</v>
      </c>
      <c r="D100" s="7" t="s">
        <v>327</v>
      </c>
      <c r="E100" s="7" t="s">
        <v>328</v>
      </c>
      <c r="F100" s="20">
        <v>76000</v>
      </c>
      <c r="G100" s="13">
        <v>400000</v>
      </c>
      <c r="H100" s="7" t="s">
        <v>105</v>
      </c>
      <c r="I100" s="10">
        <v>43862</v>
      </c>
      <c r="J100" s="10">
        <v>45747</v>
      </c>
      <c r="K100" s="10">
        <v>45170</v>
      </c>
      <c r="L100" s="7" t="s">
        <v>64</v>
      </c>
      <c r="M100" s="7" t="s">
        <v>51</v>
      </c>
      <c r="N100" s="7" t="s">
        <v>25</v>
      </c>
      <c r="O100" s="7" t="s">
        <v>26</v>
      </c>
      <c r="P100" s="7" t="str">
        <f t="shared" ca="1" si="5"/>
        <v/>
      </c>
    </row>
    <row r="101" spans="1:20" x14ac:dyDescent="0.25">
      <c r="A101" s="11">
        <v>2233</v>
      </c>
      <c r="B101" s="7" t="s">
        <v>329</v>
      </c>
      <c r="C101" s="7" t="s">
        <v>46</v>
      </c>
      <c r="D101" s="7" t="s">
        <v>330</v>
      </c>
      <c r="E101" s="7" t="s">
        <v>230</v>
      </c>
      <c r="F101" s="20">
        <v>500000</v>
      </c>
      <c r="G101" s="13">
        <v>500000</v>
      </c>
      <c r="H101" s="7" t="s">
        <v>51</v>
      </c>
      <c r="I101" s="10">
        <v>43599</v>
      </c>
      <c r="J101" s="10">
        <v>44694</v>
      </c>
      <c r="K101" s="10" t="s">
        <v>94</v>
      </c>
      <c r="L101" s="7" t="s">
        <v>24</v>
      </c>
      <c r="M101" s="7" t="s">
        <v>135</v>
      </c>
      <c r="N101" s="7" t="s">
        <v>25</v>
      </c>
      <c r="O101" s="7" t="s">
        <v>26</v>
      </c>
      <c r="P101" s="7" t="str">
        <f t="shared" ca="1" si="5"/>
        <v>Expired</v>
      </c>
    </row>
    <row r="102" spans="1:20" x14ac:dyDescent="0.25">
      <c r="A102" s="11">
        <v>2226</v>
      </c>
      <c r="B102" s="18" t="s">
        <v>331</v>
      </c>
      <c r="C102" s="18" t="s">
        <v>101</v>
      </c>
      <c r="D102" s="18" t="s">
        <v>332</v>
      </c>
      <c r="E102" s="18" t="s">
        <v>333</v>
      </c>
      <c r="F102" s="20" t="s">
        <v>334</v>
      </c>
      <c r="G102" s="13" t="s">
        <v>335</v>
      </c>
      <c r="H102" s="18" t="s">
        <v>336</v>
      </c>
      <c r="I102" s="10">
        <v>44389</v>
      </c>
      <c r="J102" s="10">
        <v>45484</v>
      </c>
      <c r="K102" s="10">
        <f>EOMONTH(J102,-18)</f>
        <v>44957</v>
      </c>
      <c r="L102" s="7" t="s">
        <v>64</v>
      </c>
      <c r="M102" s="7"/>
      <c r="N102" s="7" t="s">
        <v>25</v>
      </c>
      <c r="O102" s="7" t="s">
        <v>26</v>
      </c>
      <c r="P102" s="7" t="str">
        <f t="shared" ca="1" si="5"/>
        <v/>
      </c>
    </row>
    <row r="103" spans="1:20" x14ac:dyDescent="0.25">
      <c r="A103" s="11">
        <v>2209</v>
      </c>
      <c r="B103" s="7" t="s">
        <v>337</v>
      </c>
      <c r="C103" s="7" t="s">
        <v>46</v>
      </c>
      <c r="D103" s="7" t="s">
        <v>338</v>
      </c>
      <c r="E103" s="7" t="s">
        <v>339</v>
      </c>
      <c r="F103" s="20">
        <v>5000000</v>
      </c>
      <c r="G103" s="20">
        <v>5000000</v>
      </c>
      <c r="H103" s="7"/>
      <c r="K103" s="10"/>
      <c r="L103" s="7"/>
      <c r="M103" s="7"/>
      <c r="N103" s="7" t="s">
        <v>25</v>
      </c>
      <c r="O103" s="7" t="s">
        <v>26</v>
      </c>
      <c r="P103" s="7" t="str">
        <f t="shared" ca="1" si="5"/>
        <v>Expired</v>
      </c>
    </row>
    <row r="104" spans="1:20" x14ac:dyDescent="0.25">
      <c r="A104" s="11">
        <v>2208</v>
      </c>
      <c r="B104" s="7" t="s">
        <v>340</v>
      </c>
      <c r="C104" s="7" t="s">
        <v>46</v>
      </c>
      <c r="D104" s="7" t="s">
        <v>341</v>
      </c>
      <c r="E104" s="7" t="s">
        <v>342</v>
      </c>
      <c r="F104" s="20">
        <v>6256306</v>
      </c>
      <c r="G104" s="13">
        <v>50050448</v>
      </c>
      <c r="H104" s="7" t="s">
        <v>105</v>
      </c>
      <c r="I104" s="10">
        <v>43922</v>
      </c>
      <c r="J104" s="10">
        <v>46843</v>
      </c>
      <c r="K104" s="10">
        <v>46296</v>
      </c>
      <c r="L104" s="7" t="s">
        <v>106</v>
      </c>
      <c r="M104" s="7"/>
      <c r="N104" s="7" t="s">
        <v>52</v>
      </c>
      <c r="O104" s="7" t="s">
        <v>26</v>
      </c>
      <c r="P104" s="7" t="str">
        <f t="shared" ca="1" si="5"/>
        <v/>
      </c>
      <c r="T104" t="s">
        <v>343</v>
      </c>
    </row>
    <row r="105" spans="1:20" x14ac:dyDescent="0.25">
      <c r="A105" s="11">
        <v>2208</v>
      </c>
      <c r="B105" s="7" t="s">
        <v>344</v>
      </c>
      <c r="C105" s="7" t="s">
        <v>46</v>
      </c>
      <c r="D105" s="7" t="s">
        <v>341</v>
      </c>
      <c r="E105" s="7" t="s">
        <v>345</v>
      </c>
      <c r="F105" s="20">
        <v>4894106</v>
      </c>
      <c r="G105" s="13">
        <v>39152848</v>
      </c>
      <c r="H105" s="7" t="s">
        <v>105</v>
      </c>
      <c r="I105" s="10">
        <v>43922</v>
      </c>
      <c r="J105" s="10">
        <v>46843</v>
      </c>
      <c r="K105" s="10">
        <v>46296</v>
      </c>
      <c r="L105" s="7" t="s">
        <v>346</v>
      </c>
      <c r="M105" s="7"/>
      <c r="N105" s="7" t="s">
        <v>52</v>
      </c>
      <c r="O105" s="7" t="s">
        <v>26</v>
      </c>
      <c r="P105" s="7" t="str">
        <f t="shared" ca="1" si="5"/>
        <v/>
      </c>
    </row>
    <row r="106" spans="1:20" x14ac:dyDescent="0.25">
      <c r="A106" s="11">
        <v>2204</v>
      </c>
      <c r="B106" s="7" t="s">
        <v>347</v>
      </c>
      <c r="C106" s="7" t="s">
        <v>101</v>
      </c>
      <c r="D106" s="7" t="s">
        <v>348</v>
      </c>
      <c r="E106" s="7" t="s">
        <v>349</v>
      </c>
      <c r="F106" s="20" t="s">
        <v>350</v>
      </c>
      <c r="G106" s="13" t="s">
        <v>351</v>
      </c>
      <c r="H106" s="7" t="s">
        <v>105</v>
      </c>
      <c r="I106" s="10">
        <v>43490</v>
      </c>
      <c r="J106" s="10">
        <v>45315</v>
      </c>
      <c r="K106" s="14">
        <v>44766</v>
      </c>
      <c r="L106" s="7" t="s">
        <v>122</v>
      </c>
      <c r="M106" s="7"/>
      <c r="N106" s="7" t="s">
        <v>25</v>
      </c>
      <c r="O106" s="7" t="s">
        <v>26</v>
      </c>
      <c r="P106" s="7" t="str">
        <f t="shared" ca="1" si="5"/>
        <v/>
      </c>
    </row>
    <row r="107" spans="1:20" x14ac:dyDescent="0.25">
      <c r="A107" s="11">
        <v>2179</v>
      </c>
      <c r="B107" s="7" t="s">
        <v>352</v>
      </c>
      <c r="C107" s="7" t="s">
        <v>46</v>
      </c>
      <c r="D107" s="7" t="s">
        <v>353</v>
      </c>
      <c r="E107" s="7" t="s">
        <v>354</v>
      </c>
      <c r="F107" s="20">
        <v>94403.8</v>
      </c>
      <c r="G107" s="13">
        <v>472019</v>
      </c>
      <c r="H107" s="7" t="s">
        <v>105</v>
      </c>
      <c r="I107" s="10">
        <v>43709</v>
      </c>
      <c r="J107" s="10">
        <v>45535</v>
      </c>
      <c r="K107" s="10">
        <v>44986</v>
      </c>
      <c r="L107" s="7" t="s">
        <v>106</v>
      </c>
      <c r="M107" s="7"/>
      <c r="N107" s="7" t="s">
        <v>52</v>
      </c>
      <c r="O107" s="7" t="s">
        <v>26</v>
      </c>
      <c r="P107" s="7" t="str">
        <f t="shared" ca="1" si="5"/>
        <v/>
      </c>
    </row>
    <row r="108" spans="1:20" x14ac:dyDescent="0.25">
      <c r="A108" s="11">
        <v>2179</v>
      </c>
      <c r="B108" s="7" t="s">
        <v>355</v>
      </c>
      <c r="C108" s="7" t="s">
        <v>46</v>
      </c>
      <c r="D108" s="7" t="s">
        <v>353</v>
      </c>
      <c r="E108" s="7" t="s">
        <v>356</v>
      </c>
      <c r="F108" s="20">
        <v>105696</v>
      </c>
      <c r="G108" s="13">
        <v>528480</v>
      </c>
      <c r="H108" s="7" t="s">
        <v>105</v>
      </c>
      <c r="I108" s="10">
        <v>43709</v>
      </c>
      <c r="J108" s="10">
        <v>45535</v>
      </c>
      <c r="K108" s="10">
        <v>44986</v>
      </c>
      <c r="L108" s="7" t="s">
        <v>106</v>
      </c>
      <c r="M108" s="7"/>
      <c r="N108" s="7" t="s">
        <v>52</v>
      </c>
      <c r="O108" s="7" t="s">
        <v>26</v>
      </c>
      <c r="P108" s="7" t="str">
        <f t="shared" ca="1" si="5"/>
        <v/>
      </c>
    </row>
    <row r="109" spans="1:20" x14ac:dyDescent="0.25">
      <c r="A109" s="11">
        <v>2152</v>
      </c>
      <c r="B109" s="7" t="s">
        <v>357</v>
      </c>
      <c r="C109" s="7" t="s">
        <v>101</v>
      </c>
      <c r="D109" s="7" t="s">
        <v>358</v>
      </c>
      <c r="E109" s="7" t="s">
        <v>359</v>
      </c>
      <c r="F109" s="20">
        <v>12506</v>
      </c>
      <c r="G109" s="13">
        <v>37518</v>
      </c>
      <c r="H109" s="7"/>
      <c r="I109" s="10">
        <v>44348</v>
      </c>
      <c r="J109" s="10">
        <v>45443</v>
      </c>
      <c r="K109" s="10">
        <v>44927</v>
      </c>
      <c r="L109" s="7" t="s">
        <v>64</v>
      </c>
      <c r="M109" s="7"/>
      <c r="N109" s="7" t="s">
        <v>25</v>
      </c>
      <c r="O109" s="7" t="s">
        <v>26</v>
      </c>
      <c r="P109" s="7" t="str">
        <f t="shared" ca="1" si="5"/>
        <v/>
      </c>
    </row>
    <row r="110" spans="1:20" x14ac:dyDescent="0.25">
      <c r="A110" s="11">
        <v>2152</v>
      </c>
      <c r="B110" s="7" t="s">
        <v>360</v>
      </c>
      <c r="C110" s="7" t="s">
        <v>101</v>
      </c>
      <c r="D110" s="7" t="s">
        <v>361</v>
      </c>
      <c r="E110" s="7" t="s">
        <v>362</v>
      </c>
      <c r="F110" s="20">
        <v>40784</v>
      </c>
      <c r="G110" s="13">
        <v>122352</v>
      </c>
      <c r="H110" s="7" t="s">
        <v>105</v>
      </c>
      <c r="I110" s="10">
        <v>44348</v>
      </c>
      <c r="J110" s="10">
        <v>45443</v>
      </c>
      <c r="K110" s="10">
        <v>44927</v>
      </c>
      <c r="L110" s="7" t="s">
        <v>64</v>
      </c>
      <c r="M110" s="7"/>
      <c r="N110" s="7" t="s">
        <v>25</v>
      </c>
      <c r="O110" s="7" t="s">
        <v>26</v>
      </c>
      <c r="P110" s="7" t="str">
        <f t="shared" ca="1" si="5"/>
        <v/>
      </c>
    </row>
    <row r="111" spans="1:20" x14ac:dyDescent="0.25">
      <c r="A111" s="11">
        <v>2152</v>
      </c>
      <c r="B111" s="7" t="s">
        <v>363</v>
      </c>
      <c r="C111" s="7" t="s">
        <v>101</v>
      </c>
      <c r="D111" s="7" t="s">
        <v>364</v>
      </c>
      <c r="E111" s="7" t="s">
        <v>365</v>
      </c>
      <c r="F111" s="20">
        <v>27833</v>
      </c>
      <c r="G111" s="13">
        <v>83499</v>
      </c>
      <c r="H111" s="7"/>
      <c r="I111" s="10">
        <v>44348</v>
      </c>
      <c r="J111" s="10">
        <v>45443</v>
      </c>
      <c r="K111" s="10">
        <v>44927</v>
      </c>
      <c r="L111" s="7" t="s">
        <v>64</v>
      </c>
      <c r="M111" s="7"/>
      <c r="N111" s="7" t="s">
        <v>25</v>
      </c>
      <c r="O111" s="7" t="s">
        <v>26</v>
      </c>
      <c r="P111" s="7" t="str">
        <f t="shared" ca="1" si="5"/>
        <v/>
      </c>
    </row>
    <row r="112" spans="1:20" x14ac:dyDescent="0.25">
      <c r="A112" s="21">
        <v>2146</v>
      </c>
      <c r="B112" s="22" t="s">
        <v>366</v>
      </c>
      <c r="C112" s="7" t="s">
        <v>46</v>
      </c>
      <c r="D112" s="7" t="s">
        <v>367</v>
      </c>
      <c r="E112" s="7" t="s">
        <v>368</v>
      </c>
      <c r="F112" s="20">
        <v>97687.5</v>
      </c>
      <c r="G112" s="13">
        <v>1563000</v>
      </c>
      <c r="H112" s="7" t="s">
        <v>105</v>
      </c>
      <c r="I112" s="10">
        <v>43227</v>
      </c>
      <c r="J112" s="10">
        <v>49070</v>
      </c>
      <c r="K112" s="10">
        <v>48549</v>
      </c>
      <c r="L112" s="7" t="s">
        <v>24</v>
      </c>
      <c r="M112" s="7"/>
      <c r="N112" s="7" t="s">
        <v>25</v>
      </c>
      <c r="O112" s="7" t="s">
        <v>26</v>
      </c>
      <c r="P112" s="7" t="str">
        <f t="shared" ca="1" si="5"/>
        <v/>
      </c>
    </row>
    <row r="113" spans="1:20" x14ac:dyDescent="0.25">
      <c r="A113" s="11">
        <v>2130</v>
      </c>
      <c r="B113" s="7" t="s">
        <v>369</v>
      </c>
      <c r="C113" s="7" t="s">
        <v>46</v>
      </c>
      <c r="D113" s="7" t="s">
        <v>370</v>
      </c>
      <c r="E113" s="7" t="s">
        <v>333</v>
      </c>
      <c r="F113" s="20">
        <v>15743.333333333334</v>
      </c>
      <c r="G113" s="13">
        <v>47230</v>
      </c>
      <c r="H113" s="7" t="s">
        <v>105</v>
      </c>
      <c r="I113" s="10">
        <v>43903</v>
      </c>
      <c r="J113" s="10">
        <v>44997</v>
      </c>
      <c r="K113" s="10">
        <v>44743</v>
      </c>
      <c r="L113" s="7" t="s">
        <v>64</v>
      </c>
      <c r="M113" s="7"/>
      <c r="N113" s="7" t="s">
        <v>25</v>
      </c>
      <c r="O113" s="7" t="s">
        <v>26</v>
      </c>
      <c r="P113" s="7" t="str">
        <f t="shared" ca="1" si="5"/>
        <v>Expired</v>
      </c>
    </row>
    <row r="114" spans="1:20" x14ac:dyDescent="0.25">
      <c r="A114" s="11">
        <v>2129</v>
      </c>
      <c r="B114" s="7" t="s">
        <v>371</v>
      </c>
      <c r="C114" s="7" t="s">
        <v>46</v>
      </c>
      <c r="D114" s="7" t="s">
        <v>372</v>
      </c>
      <c r="E114" s="7" t="s">
        <v>373</v>
      </c>
      <c r="F114" s="20">
        <v>331119.5</v>
      </c>
      <c r="G114" s="13">
        <v>662239</v>
      </c>
      <c r="H114" s="7" t="s">
        <v>105</v>
      </c>
      <c r="I114" s="10">
        <v>43943</v>
      </c>
      <c r="J114" s="10">
        <v>44765</v>
      </c>
      <c r="K114" s="10" t="s">
        <v>94</v>
      </c>
      <c r="L114" s="7" t="s">
        <v>106</v>
      </c>
      <c r="M114" s="7"/>
      <c r="N114" s="7" t="s">
        <v>52</v>
      </c>
      <c r="O114" s="7" t="s">
        <v>26</v>
      </c>
      <c r="P114" s="7" t="str">
        <f t="shared" ca="1" si="5"/>
        <v>Expired</v>
      </c>
    </row>
    <row r="115" spans="1:20" x14ac:dyDescent="0.25">
      <c r="A115" s="11">
        <v>2129</v>
      </c>
      <c r="B115" s="7" t="s">
        <v>374</v>
      </c>
      <c r="C115" s="7" t="s">
        <v>46</v>
      </c>
      <c r="D115" s="7" t="s">
        <v>375</v>
      </c>
      <c r="E115" s="7" t="s">
        <v>373</v>
      </c>
      <c r="F115" s="20">
        <v>5250</v>
      </c>
      <c r="G115" s="13">
        <v>131250</v>
      </c>
      <c r="H115" s="7" t="s">
        <v>105</v>
      </c>
      <c r="I115" s="10">
        <v>43945</v>
      </c>
      <c r="J115" s="10">
        <v>44765</v>
      </c>
      <c r="K115" s="10">
        <f>(EOMONTH(J115,12))</f>
        <v>45138</v>
      </c>
      <c r="L115" s="7" t="s">
        <v>106</v>
      </c>
      <c r="M115" s="7"/>
      <c r="N115" s="7" t="s">
        <v>52</v>
      </c>
      <c r="O115" s="7" t="s">
        <v>26</v>
      </c>
      <c r="P115" s="7" t="str">
        <f t="shared" ca="1" si="5"/>
        <v>Expired</v>
      </c>
      <c r="Q115" s="72"/>
      <c r="R115" s="72"/>
      <c r="S115" s="72"/>
      <c r="T115" s="72"/>
    </row>
    <row r="116" spans="1:20" x14ac:dyDescent="0.25">
      <c r="A116" s="11">
        <v>2121</v>
      </c>
      <c r="B116" s="18" t="s">
        <v>376</v>
      </c>
      <c r="C116" s="18" t="s">
        <v>46</v>
      </c>
      <c r="D116" s="18" t="s">
        <v>377</v>
      </c>
      <c r="E116" s="18" t="s">
        <v>378</v>
      </c>
      <c r="F116" s="20">
        <v>4900000</v>
      </c>
      <c r="G116" s="20">
        <v>4900000</v>
      </c>
      <c r="H116" s="7"/>
      <c r="I116" s="10">
        <v>44256</v>
      </c>
      <c r="J116" s="10">
        <v>44651</v>
      </c>
      <c r="K116" s="7" t="s">
        <v>94</v>
      </c>
      <c r="L116" s="7" t="s">
        <v>64</v>
      </c>
      <c r="M116" s="7" t="s">
        <v>51</v>
      </c>
      <c r="N116" s="7" t="s">
        <v>52</v>
      </c>
      <c r="O116" s="7" t="s">
        <v>26</v>
      </c>
      <c r="P116" s="7" t="str">
        <f t="shared" ca="1" si="5"/>
        <v>Expired</v>
      </c>
      <c r="Q116" s="64">
        <v>47573</v>
      </c>
      <c r="R116" s="64">
        <v>51226</v>
      </c>
      <c r="S116" s="64">
        <v>51226</v>
      </c>
      <c r="T116" s="97" t="s">
        <v>379</v>
      </c>
    </row>
    <row r="117" spans="1:20" x14ac:dyDescent="0.25">
      <c r="A117" s="11">
        <v>2120</v>
      </c>
      <c r="B117" s="18" t="s">
        <v>380</v>
      </c>
      <c r="C117" s="18" t="s">
        <v>46</v>
      </c>
      <c r="D117" s="18" t="s">
        <v>377</v>
      </c>
      <c r="E117" s="18" t="s">
        <v>381</v>
      </c>
      <c r="F117" s="20">
        <v>5181000</v>
      </c>
      <c r="G117" s="20">
        <v>5181000</v>
      </c>
      <c r="H117" s="7"/>
      <c r="I117" s="10">
        <v>44242</v>
      </c>
      <c r="J117" s="10">
        <v>44631</v>
      </c>
      <c r="K117" s="7" t="s">
        <v>94</v>
      </c>
      <c r="L117" s="7" t="s">
        <v>64</v>
      </c>
      <c r="M117" s="7" t="s">
        <v>51</v>
      </c>
      <c r="N117" s="7" t="s">
        <v>52</v>
      </c>
      <c r="O117" s="7" t="s">
        <v>26</v>
      </c>
      <c r="P117" s="7" t="str">
        <f t="shared" ca="1" si="5"/>
        <v>Expired</v>
      </c>
      <c r="Q117" s="64">
        <v>43921</v>
      </c>
      <c r="R117" s="64">
        <v>45382</v>
      </c>
      <c r="S117" s="64">
        <v>46843</v>
      </c>
      <c r="T117" s="97" t="s">
        <v>382</v>
      </c>
    </row>
    <row r="118" spans="1:20" hidden="1" x14ac:dyDescent="0.25">
      <c r="A118" s="11">
        <v>2104</v>
      </c>
      <c r="B118" s="7" t="s">
        <v>383</v>
      </c>
      <c r="C118" s="7" t="s">
        <v>21</v>
      </c>
      <c r="D118" s="7" t="s">
        <v>384</v>
      </c>
      <c r="E118" s="7" t="s">
        <v>385</v>
      </c>
      <c r="F118" s="20">
        <v>13000000</v>
      </c>
      <c r="G118" s="13">
        <v>130000000</v>
      </c>
      <c r="H118" s="7" t="s">
        <v>105</v>
      </c>
      <c r="I118" s="10">
        <v>43922</v>
      </c>
      <c r="J118" s="14">
        <v>47573</v>
      </c>
      <c r="K118" s="10">
        <v>47027</v>
      </c>
      <c r="L118" s="7" t="s">
        <v>179</v>
      </c>
      <c r="M118" s="7"/>
      <c r="N118" s="7" t="s">
        <v>25</v>
      </c>
      <c r="O118" s="7" t="s">
        <v>26</v>
      </c>
      <c r="P118" s="96"/>
    </row>
    <row r="119" spans="1:20" x14ac:dyDescent="0.25">
      <c r="A119" s="11">
        <v>2079</v>
      </c>
      <c r="B119" s="7" t="s">
        <v>386</v>
      </c>
      <c r="C119" s="7" t="s">
        <v>46</v>
      </c>
      <c r="D119" s="7" t="s">
        <v>386</v>
      </c>
      <c r="E119" s="7" t="s">
        <v>387</v>
      </c>
      <c r="F119" s="20">
        <v>78400</v>
      </c>
      <c r="G119" s="13">
        <v>392000</v>
      </c>
      <c r="H119" s="7" t="s">
        <v>105</v>
      </c>
      <c r="I119" s="10">
        <v>43497</v>
      </c>
      <c r="J119" s="10">
        <v>45322</v>
      </c>
      <c r="K119" s="10">
        <v>44774</v>
      </c>
      <c r="L119" s="7" t="s">
        <v>106</v>
      </c>
      <c r="M119" s="7"/>
      <c r="N119" s="7" t="s">
        <v>52</v>
      </c>
      <c r="O119" s="7" t="s">
        <v>26</v>
      </c>
      <c r="P119" s="7" t="str">
        <f ca="1">IF(J119&lt;TODAY(),"Expired","")</f>
        <v/>
      </c>
    </row>
    <row r="120" spans="1:20" x14ac:dyDescent="0.25">
      <c r="A120" s="1">
        <v>2076</v>
      </c>
      <c r="B120" t="s">
        <v>125</v>
      </c>
      <c r="C120" t="s">
        <v>388</v>
      </c>
      <c r="D120" t="s">
        <v>389</v>
      </c>
      <c r="E120" t="s">
        <v>390</v>
      </c>
      <c r="F120" s="3">
        <v>78179</v>
      </c>
      <c r="G120" s="4">
        <f>SUM(F120*5)</f>
        <v>390895</v>
      </c>
      <c r="I120" s="5">
        <v>43709</v>
      </c>
      <c r="J120" s="5">
        <v>45535</v>
      </c>
      <c r="K120" s="5">
        <v>45078</v>
      </c>
      <c r="L120" t="s">
        <v>64</v>
      </c>
      <c r="M120" t="s">
        <v>51</v>
      </c>
      <c r="N120" t="s">
        <v>52</v>
      </c>
      <c r="O120" t="s">
        <v>26</v>
      </c>
    </row>
    <row r="121" spans="1:20" x14ac:dyDescent="0.25">
      <c r="A121" s="1">
        <v>2076</v>
      </c>
      <c r="B121" t="s">
        <v>125</v>
      </c>
      <c r="C121" t="s">
        <v>388</v>
      </c>
      <c r="D121" t="s">
        <v>389</v>
      </c>
      <c r="E121" t="s">
        <v>391</v>
      </c>
      <c r="F121" s="3">
        <v>119000</v>
      </c>
      <c r="G121" s="4">
        <f>SUM(F121*5)</f>
        <v>595000</v>
      </c>
      <c r="I121" s="5">
        <v>43709</v>
      </c>
      <c r="J121" s="5">
        <v>45535</v>
      </c>
      <c r="K121" s="5">
        <v>45078</v>
      </c>
      <c r="L121" t="s">
        <v>64</v>
      </c>
      <c r="M121" t="s">
        <v>51</v>
      </c>
      <c r="N121" t="s">
        <v>52</v>
      </c>
      <c r="O121" t="s">
        <v>26</v>
      </c>
    </row>
    <row r="122" spans="1:20" x14ac:dyDescent="0.25">
      <c r="A122" s="11">
        <v>2075</v>
      </c>
      <c r="B122" s="7" t="s">
        <v>392</v>
      </c>
      <c r="C122" s="7" t="s">
        <v>101</v>
      </c>
      <c r="D122" s="7" t="s">
        <v>393</v>
      </c>
      <c r="E122" s="7" t="s">
        <v>394</v>
      </c>
      <c r="F122" s="20" t="s">
        <v>395</v>
      </c>
      <c r="G122" s="13" t="s">
        <v>396</v>
      </c>
      <c r="H122" s="7" t="s">
        <v>105</v>
      </c>
      <c r="I122" s="10">
        <v>43770</v>
      </c>
      <c r="J122" s="10">
        <v>46326</v>
      </c>
      <c r="K122" s="10">
        <v>45778</v>
      </c>
      <c r="L122" s="7" t="s">
        <v>346</v>
      </c>
      <c r="M122" s="7"/>
      <c r="N122" s="7" t="s">
        <v>25</v>
      </c>
      <c r="O122" s="7" t="s">
        <v>26</v>
      </c>
      <c r="P122" s="7" t="str">
        <f t="shared" ref="P122:P143" ca="1" si="6">IF(J122&lt;TODAY(),"Expired","")</f>
        <v/>
      </c>
    </row>
    <row r="123" spans="1:20" hidden="1" x14ac:dyDescent="0.25">
      <c r="A123" s="11">
        <v>2066</v>
      </c>
      <c r="B123" s="7" t="s">
        <v>397</v>
      </c>
      <c r="C123" s="7" t="s">
        <v>21</v>
      </c>
      <c r="D123" s="7" t="s">
        <v>397</v>
      </c>
      <c r="E123" s="7" t="s">
        <v>398</v>
      </c>
      <c r="F123" s="20">
        <v>54000</v>
      </c>
      <c r="G123" s="13">
        <v>378000</v>
      </c>
      <c r="H123" s="7" t="s">
        <v>51</v>
      </c>
      <c r="I123" s="10">
        <v>43101</v>
      </c>
      <c r="J123" s="10">
        <v>44926</v>
      </c>
      <c r="K123" s="10">
        <v>44378</v>
      </c>
      <c r="L123" s="7" t="s">
        <v>127</v>
      </c>
      <c r="M123" s="7" t="s">
        <v>51</v>
      </c>
      <c r="N123" s="7" t="s">
        <v>25</v>
      </c>
      <c r="O123" s="7" t="s">
        <v>26</v>
      </c>
      <c r="P123" s="7" t="str">
        <f t="shared" ca="1" si="6"/>
        <v>Expired</v>
      </c>
    </row>
    <row r="124" spans="1:20" x14ac:dyDescent="0.25">
      <c r="A124" s="11">
        <v>2038</v>
      </c>
      <c r="B124" s="7" t="s">
        <v>399</v>
      </c>
      <c r="C124" s="7" t="s">
        <v>46</v>
      </c>
      <c r="D124" s="7" t="s">
        <v>400</v>
      </c>
      <c r="E124" s="7" t="s">
        <v>401</v>
      </c>
      <c r="F124" s="20">
        <v>66292.2</v>
      </c>
      <c r="G124" s="13">
        <v>331461</v>
      </c>
      <c r="H124" s="7" t="s">
        <v>105</v>
      </c>
      <c r="I124" s="10">
        <v>43683</v>
      </c>
      <c r="J124" s="10">
        <v>45509</v>
      </c>
      <c r="K124" s="10">
        <v>44958</v>
      </c>
      <c r="L124" s="7" t="s">
        <v>64</v>
      </c>
      <c r="M124" s="7"/>
      <c r="N124" s="7" t="s">
        <v>52</v>
      </c>
      <c r="O124" s="7" t="s">
        <v>26</v>
      </c>
      <c r="P124" s="7" t="str">
        <f t="shared" ca="1" si="6"/>
        <v/>
      </c>
    </row>
    <row r="125" spans="1:20" x14ac:dyDescent="0.25">
      <c r="A125" s="11">
        <v>2037</v>
      </c>
      <c r="B125" s="7" t="s">
        <v>402</v>
      </c>
      <c r="C125" s="7" t="s">
        <v>46</v>
      </c>
      <c r="D125" s="7" t="s">
        <v>403</v>
      </c>
      <c r="E125" s="7" t="s">
        <v>404</v>
      </c>
      <c r="F125" s="20">
        <v>252964.6</v>
      </c>
      <c r="G125" s="13">
        <v>1264823</v>
      </c>
      <c r="H125" s="7" t="s">
        <v>105</v>
      </c>
      <c r="I125" s="10">
        <v>43683</v>
      </c>
      <c r="J125" s="10">
        <v>45509</v>
      </c>
      <c r="K125" s="10">
        <v>44958</v>
      </c>
      <c r="L125" s="7" t="s">
        <v>106</v>
      </c>
      <c r="M125" s="7"/>
      <c r="N125" s="7" t="s">
        <v>52</v>
      </c>
      <c r="O125" s="7" t="s">
        <v>26</v>
      </c>
      <c r="P125" s="7" t="str">
        <f t="shared" ca="1" si="6"/>
        <v/>
      </c>
    </row>
    <row r="126" spans="1:20" x14ac:dyDescent="0.25">
      <c r="A126" s="11">
        <v>2037</v>
      </c>
      <c r="B126" s="7" t="s">
        <v>405</v>
      </c>
      <c r="C126" s="7" t="s">
        <v>46</v>
      </c>
      <c r="D126" s="7" t="s">
        <v>403</v>
      </c>
      <c r="E126" s="7" t="s">
        <v>406</v>
      </c>
      <c r="F126" s="20">
        <v>108444.4</v>
      </c>
      <c r="G126" s="13">
        <v>542222</v>
      </c>
      <c r="H126" s="7" t="s">
        <v>105</v>
      </c>
      <c r="I126" s="10">
        <v>43683</v>
      </c>
      <c r="J126" s="10">
        <v>45509</v>
      </c>
      <c r="K126" s="10">
        <v>44958</v>
      </c>
      <c r="L126" s="7" t="s">
        <v>106</v>
      </c>
      <c r="M126" s="7"/>
      <c r="N126" s="7" t="s">
        <v>52</v>
      </c>
      <c r="O126" s="7" t="s">
        <v>26</v>
      </c>
      <c r="P126" s="7" t="str">
        <f t="shared" ca="1" si="6"/>
        <v/>
      </c>
    </row>
    <row r="127" spans="1:20" x14ac:dyDescent="0.25">
      <c r="A127" s="11">
        <v>2037</v>
      </c>
      <c r="B127" s="7" t="s">
        <v>407</v>
      </c>
      <c r="C127" s="7" t="s">
        <v>46</v>
      </c>
      <c r="D127" s="7" t="s">
        <v>403</v>
      </c>
      <c r="E127" s="7" t="s">
        <v>408</v>
      </c>
      <c r="F127" s="20">
        <v>277656.8</v>
      </c>
      <c r="G127" s="13">
        <v>1388284</v>
      </c>
      <c r="H127" s="7" t="s">
        <v>105</v>
      </c>
      <c r="I127" s="10">
        <v>43683</v>
      </c>
      <c r="J127" s="10">
        <v>45509</v>
      </c>
      <c r="K127" s="10">
        <v>44958</v>
      </c>
      <c r="L127" s="7" t="s">
        <v>106</v>
      </c>
      <c r="M127" s="7"/>
      <c r="N127" s="7" t="s">
        <v>52</v>
      </c>
      <c r="O127" s="7" t="s">
        <v>26</v>
      </c>
      <c r="P127" s="7" t="str">
        <f t="shared" ca="1" si="6"/>
        <v/>
      </c>
    </row>
    <row r="128" spans="1:20" hidden="1" x14ac:dyDescent="0.25">
      <c r="A128" s="11">
        <v>2031</v>
      </c>
      <c r="B128" s="7" t="s">
        <v>409</v>
      </c>
      <c r="C128" s="7" t="s">
        <v>21</v>
      </c>
      <c r="D128" s="7" t="s">
        <v>410</v>
      </c>
      <c r="E128" s="7" t="s">
        <v>411</v>
      </c>
      <c r="F128" s="20">
        <v>-300000</v>
      </c>
      <c r="G128" s="13">
        <v>-600000</v>
      </c>
      <c r="H128" s="7" t="s">
        <v>105</v>
      </c>
      <c r="I128" s="10">
        <v>43800</v>
      </c>
      <c r="J128" s="10">
        <v>45260</v>
      </c>
      <c r="K128" s="10">
        <v>44713</v>
      </c>
      <c r="L128" s="7" t="s">
        <v>412</v>
      </c>
      <c r="M128" s="7"/>
      <c r="N128" s="7" t="s">
        <v>25</v>
      </c>
      <c r="O128" s="7" t="s">
        <v>26</v>
      </c>
      <c r="P128" s="7" t="str">
        <f t="shared" ca="1" si="6"/>
        <v/>
      </c>
    </row>
    <row r="129" spans="1:19" hidden="1" x14ac:dyDescent="0.25">
      <c r="A129" s="11">
        <v>2030</v>
      </c>
      <c r="B129" s="7" t="s">
        <v>413</v>
      </c>
      <c r="C129" s="7" t="s">
        <v>21</v>
      </c>
      <c r="D129" s="7" t="s">
        <v>413</v>
      </c>
      <c r="E129" s="7" t="s">
        <v>414</v>
      </c>
      <c r="F129" s="20">
        <v>1660650.6</v>
      </c>
      <c r="G129" s="13">
        <v>8303253</v>
      </c>
      <c r="H129" s="7" t="s">
        <v>105</v>
      </c>
      <c r="I129" s="10">
        <v>43556</v>
      </c>
      <c r="J129" s="10">
        <v>45382</v>
      </c>
      <c r="K129" s="10">
        <v>44835</v>
      </c>
      <c r="L129" s="7" t="s">
        <v>64</v>
      </c>
      <c r="M129" s="7"/>
      <c r="N129" s="7" t="s">
        <v>25</v>
      </c>
      <c r="O129" s="7" t="s">
        <v>26</v>
      </c>
      <c r="P129" s="96" t="str">
        <f t="shared" ca="1" si="6"/>
        <v/>
      </c>
    </row>
    <row r="130" spans="1:19" x14ac:dyDescent="0.25">
      <c r="A130" s="11">
        <v>1940</v>
      </c>
      <c r="B130" s="7" t="s">
        <v>415</v>
      </c>
      <c r="C130" s="7" t="s">
        <v>46</v>
      </c>
      <c r="D130" s="7" t="s">
        <v>416</v>
      </c>
      <c r="E130" s="7" t="s">
        <v>274</v>
      </c>
      <c r="F130" s="20">
        <v>100000</v>
      </c>
      <c r="G130" s="13">
        <v>300000</v>
      </c>
      <c r="H130" s="7" t="s">
        <v>105</v>
      </c>
      <c r="I130" s="10">
        <v>43952</v>
      </c>
      <c r="J130" s="10">
        <v>45046</v>
      </c>
      <c r="K130" s="10">
        <v>44621</v>
      </c>
      <c r="L130" s="7" t="s">
        <v>122</v>
      </c>
      <c r="M130" s="7"/>
      <c r="N130" s="7" t="s">
        <v>25</v>
      </c>
      <c r="O130" s="7" t="s">
        <v>26</v>
      </c>
      <c r="P130" s="7" t="str">
        <f t="shared" ca="1" si="6"/>
        <v>Expired</v>
      </c>
    </row>
    <row r="131" spans="1:19" x14ac:dyDescent="0.25">
      <c r="A131" s="11">
        <v>1938</v>
      </c>
      <c r="B131" s="7" t="s">
        <v>417</v>
      </c>
      <c r="C131" s="7" t="s">
        <v>46</v>
      </c>
      <c r="D131" s="7" t="s">
        <v>418</v>
      </c>
      <c r="E131" s="7" t="s">
        <v>419</v>
      </c>
      <c r="F131" s="20">
        <v>326083.33333333331</v>
      </c>
      <c r="G131" s="13">
        <v>978250</v>
      </c>
      <c r="H131" s="7" t="s">
        <v>105</v>
      </c>
      <c r="I131" s="10">
        <v>42826</v>
      </c>
      <c r="J131" s="10">
        <v>44651</v>
      </c>
      <c r="K131" s="10">
        <v>44105</v>
      </c>
      <c r="L131" s="7" t="s">
        <v>64</v>
      </c>
      <c r="M131" s="7"/>
      <c r="N131" s="7" t="s">
        <v>25</v>
      </c>
      <c r="O131" s="7" t="s">
        <v>26</v>
      </c>
      <c r="P131" s="7" t="str">
        <f t="shared" ca="1" si="6"/>
        <v>Expired</v>
      </c>
    </row>
    <row r="132" spans="1:19" x14ac:dyDescent="0.25">
      <c r="A132" s="11">
        <v>1933</v>
      </c>
      <c r="B132" s="7" t="s">
        <v>420</v>
      </c>
      <c r="C132" s="7" t="s">
        <v>46</v>
      </c>
      <c r="D132" s="7" t="s">
        <v>421</v>
      </c>
      <c r="E132" s="7" t="s">
        <v>422</v>
      </c>
      <c r="F132" s="20">
        <v>1767903</v>
      </c>
      <c r="G132" s="13">
        <v>10607418</v>
      </c>
      <c r="H132" s="7" t="s">
        <v>105</v>
      </c>
      <c r="I132" s="10">
        <v>42941</v>
      </c>
      <c r="J132" s="10">
        <v>45862</v>
      </c>
      <c r="K132" s="10">
        <v>45323</v>
      </c>
      <c r="L132" s="7" t="s">
        <v>64</v>
      </c>
      <c r="M132" s="7"/>
      <c r="N132" s="7" t="s">
        <v>423</v>
      </c>
      <c r="O132" s="7" t="s">
        <v>26</v>
      </c>
      <c r="P132" s="7" t="str">
        <f t="shared" ca="1" si="6"/>
        <v/>
      </c>
    </row>
    <row r="133" spans="1:19" x14ac:dyDescent="0.25">
      <c r="A133" s="11">
        <v>1915</v>
      </c>
      <c r="B133" s="7" t="s">
        <v>424</v>
      </c>
      <c r="C133" s="7" t="s">
        <v>46</v>
      </c>
      <c r="D133" s="7" t="s">
        <v>425</v>
      </c>
      <c r="E133" s="7" t="s">
        <v>426</v>
      </c>
      <c r="F133" s="20">
        <v>-2330045.2000000002</v>
      </c>
      <c r="G133" s="13">
        <v>-11650226</v>
      </c>
      <c r="H133" s="7" t="s">
        <v>105</v>
      </c>
      <c r="I133" s="10">
        <v>43922</v>
      </c>
      <c r="J133" s="10">
        <v>45747</v>
      </c>
      <c r="K133" s="10">
        <v>45200</v>
      </c>
      <c r="L133" s="7" t="s">
        <v>346</v>
      </c>
      <c r="M133" s="7"/>
      <c r="N133" s="7" t="s">
        <v>25</v>
      </c>
      <c r="O133" s="7" t="s">
        <v>26</v>
      </c>
      <c r="P133" s="7" t="str">
        <f t="shared" ca="1" si="6"/>
        <v/>
      </c>
    </row>
    <row r="134" spans="1:19" x14ac:dyDescent="0.25">
      <c r="A134" s="11">
        <v>1741</v>
      </c>
      <c r="B134" s="7" t="s">
        <v>427</v>
      </c>
      <c r="C134" s="7" t="s">
        <v>46</v>
      </c>
      <c r="D134" s="7" t="s">
        <v>428</v>
      </c>
      <c r="E134" s="7" t="s">
        <v>429</v>
      </c>
      <c r="F134" s="20">
        <v>305993.8</v>
      </c>
      <c r="G134" s="13">
        <v>1529969</v>
      </c>
      <c r="H134" s="7" t="s">
        <v>105</v>
      </c>
      <c r="I134" s="10">
        <v>42644</v>
      </c>
      <c r="J134" s="10">
        <v>45199</v>
      </c>
      <c r="K134" s="10">
        <v>44652</v>
      </c>
      <c r="L134" s="7" t="s">
        <v>64</v>
      </c>
      <c r="M134" s="7"/>
      <c r="N134" s="7" t="s">
        <v>52</v>
      </c>
      <c r="O134" s="7" t="s">
        <v>26</v>
      </c>
      <c r="P134" s="7" t="str">
        <f t="shared" ca="1" si="6"/>
        <v/>
      </c>
      <c r="Q134" t="s">
        <v>430</v>
      </c>
      <c r="R134" s="5">
        <v>46142</v>
      </c>
      <c r="S134" s="90">
        <v>44896</v>
      </c>
    </row>
    <row r="135" spans="1:19" x14ac:dyDescent="0.25">
      <c r="A135" s="11">
        <v>1681</v>
      </c>
      <c r="B135" s="7" t="s">
        <v>413</v>
      </c>
      <c r="C135" s="7" t="s">
        <v>46</v>
      </c>
      <c r="D135" s="7" t="s">
        <v>413</v>
      </c>
      <c r="E135" s="7" t="s">
        <v>431</v>
      </c>
      <c r="F135" s="20">
        <v>2758477</v>
      </c>
      <c r="G135" s="13">
        <v>13792385</v>
      </c>
      <c r="H135" s="7" t="s">
        <v>105</v>
      </c>
      <c r="I135" s="10">
        <v>42627</v>
      </c>
      <c r="J135" s="10">
        <v>45382</v>
      </c>
      <c r="K135" s="10">
        <v>43922</v>
      </c>
      <c r="L135" s="7" t="s">
        <v>106</v>
      </c>
      <c r="M135" s="7"/>
      <c r="N135" s="7" t="s">
        <v>25</v>
      </c>
      <c r="O135" s="7" t="s">
        <v>26</v>
      </c>
      <c r="P135" s="7" t="str">
        <f t="shared" ca="1" si="6"/>
        <v/>
      </c>
      <c r="Q135" t="s">
        <v>430</v>
      </c>
    </row>
    <row r="136" spans="1:19" x14ac:dyDescent="0.25">
      <c r="A136" s="11">
        <v>1480</v>
      </c>
      <c r="B136" s="7" t="s">
        <v>432</v>
      </c>
      <c r="C136" s="7" t="s">
        <v>46</v>
      </c>
      <c r="D136" s="7" t="s">
        <v>433</v>
      </c>
      <c r="E136" s="7" t="s">
        <v>434</v>
      </c>
      <c r="F136" s="20">
        <v>198000</v>
      </c>
      <c r="G136" s="13">
        <v>1386000</v>
      </c>
      <c r="H136" s="7" t="s">
        <v>105</v>
      </c>
      <c r="I136" s="10">
        <v>43497</v>
      </c>
      <c r="J136" s="10">
        <v>45322</v>
      </c>
      <c r="K136" s="10">
        <v>44774</v>
      </c>
      <c r="L136" s="7" t="s">
        <v>64</v>
      </c>
      <c r="M136" s="7"/>
      <c r="N136" s="7" t="s">
        <v>52</v>
      </c>
      <c r="O136" s="7" t="s">
        <v>26</v>
      </c>
      <c r="P136" s="7" t="str">
        <f t="shared" ca="1" si="6"/>
        <v/>
      </c>
    </row>
    <row r="137" spans="1:19" x14ac:dyDescent="0.25">
      <c r="A137" s="11">
        <v>1480</v>
      </c>
      <c r="B137" s="7" t="s">
        <v>435</v>
      </c>
      <c r="C137" s="7" t="s">
        <v>101</v>
      </c>
      <c r="D137" s="7" t="s">
        <v>436</v>
      </c>
      <c r="E137" s="7" t="s">
        <v>437</v>
      </c>
      <c r="F137" s="20" t="s">
        <v>438</v>
      </c>
      <c r="G137" s="13" t="s">
        <v>439</v>
      </c>
      <c r="H137" s="7" t="s">
        <v>105</v>
      </c>
      <c r="I137" s="10">
        <v>43586</v>
      </c>
      <c r="J137" s="10">
        <v>46142</v>
      </c>
      <c r="K137" s="10">
        <v>44866</v>
      </c>
      <c r="L137" s="7" t="s">
        <v>106</v>
      </c>
      <c r="M137" s="7"/>
      <c r="N137" s="7" t="s">
        <v>52</v>
      </c>
      <c r="O137" s="7" t="s">
        <v>26</v>
      </c>
      <c r="P137" s="7" t="str">
        <f t="shared" ca="1" si="6"/>
        <v/>
      </c>
    </row>
    <row r="138" spans="1:19" x14ac:dyDescent="0.25">
      <c r="A138" s="11">
        <v>1399</v>
      </c>
      <c r="B138" s="7" t="s">
        <v>440</v>
      </c>
      <c r="C138" s="7" t="s">
        <v>46</v>
      </c>
      <c r="D138" s="7" t="s">
        <v>441</v>
      </c>
      <c r="E138" s="7" t="s">
        <v>442</v>
      </c>
      <c r="F138" s="20">
        <v>7500</v>
      </c>
      <c r="G138" s="13">
        <v>187500</v>
      </c>
      <c r="H138" s="7" t="s">
        <v>105</v>
      </c>
      <c r="I138" s="10">
        <v>42095</v>
      </c>
      <c r="J138" s="10">
        <v>51226</v>
      </c>
      <c r="K138" s="10">
        <v>50679</v>
      </c>
      <c r="L138" s="7" t="s">
        <v>64</v>
      </c>
      <c r="M138" s="7"/>
      <c r="N138" s="7" t="s">
        <v>25</v>
      </c>
      <c r="O138" s="7" t="s">
        <v>26</v>
      </c>
      <c r="P138" s="7" t="str">
        <f t="shared" ca="1" si="6"/>
        <v/>
      </c>
    </row>
    <row r="139" spans="1:19" x14ac:dyDescent="0.25">
      <c r="A139" s="11">
        <v>1279</v>
      </c>
      <c r="B139" s="7" t="s">
        <v>443</v>
      </c>
      <c r="C139" s="7" t="s">
        <v>46</v>
      </c>
      <c r="D139" s="7" t="s">
        <v>444</v>
      </c>
      <c r="E139" s="7" t="s">
        <v>431</v>
      </c>
      <c r="F139" s="20">
        <v>311889</v>
      </c>
      <c r="G139" s="13">
        <v>1559445</v>
      </c>
      <c r="H139" s="7" t="s">
        <v>105</v>
      </c>
      <c r="I139" s="10">
        <v>42095</v>
      </c>
      <c r="J139" s="14">
        <v>45182</v>
      </c>
      <c r="K139" s="10">
        <v>44774</v>
      </c>
      <c r="L139" s="7" t="s">
        <v>106</v>
      </c>
      <c r="M139" s="7"/>
      <c r="N139" s="7" t="s">
        <v>25</v>
      </c>
      <c r="O139" s="7" t="s">
        <v>26</v>
      </c>
      <c r="P139" s="7" t="str">
        <f t="shared" ca="1" si="6"/>
        <v/>
      </c>
    </row>
    <row r="140" spans="1:19" x14ac:dyDescent="0.25">
      <c r="A140" s="11">
        <v>1278</v>
      </c>
      <c r="B140" s="7" t="s">
        <v>445</v>
      </c>
      <c r="C140" s="7" t="s">
        <v>46</v>
      </c>
      <c r="D140" s="7" t="s">
        <v>446</v>
      </c>
      <c r="E140" s="7" t="s">
        <v>447</v>
      </c>
      <c r="F140" s="20">
        <v>10000</v>
      </c>
      <c r="G140" s="13">
        <v>50000</v>
      </c>
      <c r="H140" s="7" t="s">
        <v>105</v>
      </c>
      <c r="I140" s="10">
        <v>43922</v>
      </c>
      <c r="J140" s="10">
        <v>45747</v>
      </c>
      <c r="K140" s="10">
        <v>45200</v>
      </c>
      <c r="L140" s="7" t="s">
        <v>50</v>
      </c>
      <c r="M140" s="7"/>
      <c r="N140" s="7" t="s">
        <v>136</v>
      </c>
      <c r="O140" s="7" t="s">
        <v>26</v>
      </c>
      <c r="P140" s="7" t="str">
        <f t="shared" ca="1" si="6"/>
        <v/>
      </c>
    </row>
    <row r="141" spans="1:19" x14ac:dyDescent="0.25">
      <c r="A141" s="11">
        <v>1278</v>
      </c>
      <c r="B141" s="7" t="s">
        <v>445</v>
      </c>
      <c r="C141" s="7" t="s">
        <v>46</v>
      </c>
      <c r="D141" s="7" t="s">
        <v>448</v>
      </c>
      <c r="E141" s="7" t="s">
        <v>449</v>
      </c>
      <c r="F141" s="20">
        <v>20000</v>
      </c>
      <c r="G141" s="13">
        <v>100000</v>
      </c>
      <c r="H141" s="7" t="s">
        <v>105</v>
      </c>
      <c r="I141" s="10">
        <v>43922</v>
      </c>
      <c r="J141" s="10">
        <v>45747</v>
      </c>
      <c r="K141" s="10">
        <v>45200</v>
      </c>
      <c r="L141" s="7" t="s">
        <v>50</v>
      </c>
      <c r="M141" s="7"/>
      <c r="N141" s="7" t="s">
        <v>136</v>
      </c>
      <c r="O141" s="7" t="s">
        <v>26</v>
      </c>
      <c r="P141" s="7" t="str">
        <f t="shared" ca="1" si="6"/>
        <v/>
      </c>
    </row>
    <row r="142" spans="1:19" x14ac:dyDescent="0.25">
      <c r="A142" s="11">
        <v>1030</v>
      </c>
      <c r="B142" s="18" t="s">
        <v>450</v>
      </c>
      <c r="C142" s="18" t="s">
        <v>46</v>
      </c>
      <c r="D142" s="18" t="s">
        <v>451</v>
      </c>
      <c r="E142" s="18" t="s">
        <v>452</v>
      </c>
      <c r="F142" s="20">
        <v>-35000</v>
      </c>
      <c r="G142" s="13">
        <f>F142*20</f>
        <v>-700000</v>
      </c>
      <c r="H142" s="7"/>
      <c r="I142" s="10">
        <v>42226</v>
      </c>
      <c r="J142" s="10">
        <v>45878</v>
      </c>
      <c r="K142" s="10">
        <v>44682</v>
      </c>
      <c r="L142" s="7" t="s">
        <v>64</v>
      </c>
      <c r="M142" s="7" t="s">
        <v>51</v>
      </c>
      <c r="N142" s="7" t="s">
        <v>25</v>
      </c>
      <c r="O142" s="7" t="s">
        <v>26</v>
      </c>
      <c r="P142" s="7" t="str">
        <f t="shared" ca="1" si="6"/>
        <v/>
      </c>
    </row>
    <row r="143" spans="1:19" x14ac:dyDescent="0.25">
      <c r="A143" s="11">
        <v>1030</v>
      </c>
      <c r="B143" s="7" t="s">
        <v>453</v>
      </c>
      <c r="C143" s="7" t="s">
        <v>46</v>
      </c>
      <c r="D143" s="7" t="s">
        <v>453</v>
      </c>
      <c r="E143" s="7" t="s">
        <v>454</v>
      </c>
      <c r="F143" s="20">
        <v>-65000</v>
      </c>
      <c r="G143" s="13">
        <f>-650000</f>
        <v>-650000</v>
      </c>
      <c r="H143" s="7" t="s">
        <v>336</v>
      </c>
      <c r="I143" s="10">
        <v>42217</v>
      </c>
      <c r="J143" s="10">
        <v>45260</v>
      </c>
      <c r="K143" s="10">
        <v>44682</v>
      </c>
      <c r="L143" s="7" t="s">
        <v>64</v>
      </c>
      <c r="M143" s="7" t="s">
        <v>51</v>
      </c>
      <c r="N143" s="7" t="s">
        <v>25</v>
      </c>
      <c r="O143" s="7" t="s">
        <v>26</v>
      </c>
      <c r="P143" s="7" t="str">
        <f t="shared" ca="1" si="6"/>
        <v/>
      </c>
    </row>
    <row r="144" spans="1:19" x14ac:dyDescent="0.25">
      <c r="A144" s="1">
        <v>1030</v>
      </c>
      <c r="B144" s="7" t="s">
        <v>453</v>
      </c>
      <c r="C144" s="7" t="s">
        <v>46</v>
      </c>
      <c r="D144" s="7" t="s">
        <v>455</v>
      </c>
      <c r="E144" s="7" t="s">
        <v>456</v>
      </c>
      <c r="F144" s="3">
        <v>-650000</v>
      </c>
      <c r="G144" s="4">
        <v>-650000</v>
      </c>
      <c r="I144" s="5">
        <v>42345</v>
      </c>
      <c r="J144" s="5">
        <v>45997</v>
      </c>
      <c r="K144" s="10">
        <v>45444</v>
      </c>
    </row>
    <row r="145" spans="1:20" x14ac:dyDescent="0.25">
      <c r="A145" s="11">
        <v>995</v>
      </c>
      <c r="B145" s="7" t="s">
        <v>457</v>
      </c>
      <c r="C145" s="7" t="s">
        <v>46</v>
      </c>
      <c r="D145" s="7" t="s">
        <v>458</v>
      </c>
      <c r="E145" s="7" t="s">
        <v>459</v>
      </c>
      <c r="F145" s="20">
        <v>-3665949.8333333335</v>
      </c>
      <c r="G145" s="13">
        <v>-29327599</v>
      </c>
      <c r="H145" s="7" t="s">
        <v>105</v>
      </c>
      <c r="I145" s="10">
        <v>41944</v>
      </c>
      <c r="J145" s="10">
        <v>45930</v>
      </c>
      <c r="K145" s="10">
        <v>43922</v>
      </c>
      <c r="L145" s="7" t="s">
        <v>106</v>
      </c>
      <c r="M145" s="7"/>
      <c r="N145" s="7" t="s">
        <v>25</v>
      </c>
      <c r="O145" s="7" t="s">
        <v>26</v>
      </c>
      <c r="P145" s="7" t="str">
        <f t="shared" ref="P145:P152" ca="1" si="7">IF(J145&lt;TODAY(),"Expired","")</f>
        <v/>
      </c>
    </row>
    <row r="146" spans="1:20" x14ac:dyDescent="0.25">
      <c r="A146" s="11">
        <v>904</v>
      </c>
      <c r="B146" s="7" t="s">
        <v>460</v>
      </c>
      <c r="C146" s="7" t="s">
        <v>46</v>
      </c>
      <c r="D146" s="7" t="s">
        <v>461</v>
      </c>
      <c r="E146" s="7" t="s">
        <v>462</v>
      </c>
      <c r="F146" s="20">
        <v>933027.875</v>
      </c>
      <c r="G146" s="13">
        <v>7464223</v>
      </c>
      <c r="H146" s="7" t="s">
        <v>105</v>
      </c>
      <c r="I146" s="10">
        <v>41329</v>
      </c>
      <c r="J146" s="10">
        <v>45711</v>
      </c>
      <c r="K146" s="10">
        <v>44440</v>
      </c>
      <c r="L146" s="7" t="s">
        <v>106</v>
      </c>
      <c r="M146" s="7"/>
      <c r="N146" s="7" t="s">
        <v>52</v>
      </c>
      <c r="O146" s="7" t="s">
        <v>26</v>
      </c>
      <c r="P146" s="7" t="str">
        <f t="shared" ca="1" si="7"/>
        <v/>
      </c>
    </row>
    <row r="147" spans="1:20" x14ac:dyDescent="0.25">
      <c r="A147" s="11">
        <v>890</v>
      </c>
      <c r="B147" s="7" t="s">
        <v>463</v>
      </c>
      <c r="C147" s="7" t="s">
        <v>46</v>
      </c>
      <c r="D147" s="7" t="s">
        <v>288</v>
      </c>
      <c r="E147" s="7" t="s">
        <v>36</v>
      </c>
      <c r="F147" s="20">
        <v>4691428.5714285718</v>
      </c>
      <c r="G147" s="13">
        <v>32840000</v>
      </c>
      <c r="H147" s="7" t="s">
        <v>105</v>
      </c>
      <c r="I147" s="10">
        <v>41365</v>
      </c>
      <c r="J147" s="10">
        <v>46843</v>
      </c>
      <c r="K147" s="10">
        <v>46296</v>
      </c>
      <c r="L147" s="7" t="s">
        <v>346</v>
      </c>
      <c r="M147" s="7"/>
      <c r="N147" s="7" t="s">
        <v>25</v>
      </c>
      <c r="O147" s="7" t="s">
        <v>26</v>
      </c>
      <c r="P147" s="7" t="str">
        <f t="shared" ca="1" si="7"/>
        <v/>
      </c>
      <c r="R147" s="5">
        <v>45369</v>
      </c>
      <c r="S147" s="90">
        <v>44256</v>
      </c>
    </row>
    <row r="148" spans="1:20" x14ac:dyDescent="0.25">
      <c r="A148" s="11">
        <v>878</v>
      </c>
      <c r="B148" s="7" t="s">
        <v>464</v>
      </c>
      <c r="C148" s="7" t="s">
        <v>46</v>
      </c>
      <c r="D148" s="7" t="s">
        <v>465</v>
      </c>
      <c r="E148" s="7" t="s">
        <v>466</v>
      </c>
      <c r="F148" s="20">
        <v>3992000</v>
      </c>
      <c r="G148" s="13">
        <v>31936000</v>
      </c>
      <c r="H148" s="7" t="s">
        <v>105</v>
      </c>
      <c r="I148" s="10">
        <v>41365</v>
      </c>
      <c r="J148" s="10">
        <v>46112</v>
      </c>
      <c r="K148" s="10">
        <v>45566</v>
      </c>
      <c r="L148" s="7" t="s">
        <v>467</v>
      </c>
      <c r="M148" s="7"/>
      <c r="N148" s="7" t="s">
        <v>25</v>
      </c>
      <c r="O148" s="7" t="s">
        <v>26</v>
      </c>
      <c r="P148" s="7" t="str">
        <f t="shared" ca="1" si="7"/>
        <v/>
      </c>
      <c r="R148" s="5">
        <v>45369</v>
      </c>
      <c r="S148" s="90">
        <v>44256</v>
      </c>
    </row>
    <row r="149" spans="1:20" x14ac:dyDescent="0.25">
      <c r="A149" s="11">
        <v>864</v>
      </c>
      <c r="B149" s="7" t="s">
        <v>468</v>
      </c>
      <c r="C149" s="7" t="s">
        <v>46</v>
      </c>
      <c r="D149" s="7" t="s">
        <v>469</v>
      </c>
      <c r="E149" s="7" t="s">
        <v>470</v>
      </c>
      <c r="F149" s="20">
        <v>0</v>
      </c>
      <c r="G149" s="13">
        <v>0</v>
      </c>
      <c r="H149" s="7" t="s">
        <v>105</v>
      </c>
      <c r="I149" s="10">
        <v>41275</v>
      </c>
      <c r="J149" s="10">
        <v>50405</v>
      </c>
      <c r="K149" s="10">
        <v>49857</v>
      </c>
      <c r="L149" s="7" t="s">
        <v>64</v>
      </c>
      <c r="M149" s="7"/>
      <c r="N149" s="7" t="s">
        <v>25</v>
      </c>
      <c r="O149" s="7" t="s">
        <v>26</v>
      </c>
      <c r="P149" s="7" t="str">
        <f t="shared" ca="1" si="7"/>
        <v/>
      </c>
      <c r="Q149" s="5">
        <v>46174</v>
      </c>
      <c r="R149" s="5">
        <v>46904</v>
      </c>
      <c r="S149" s="5">
        <v>46173</v>
      </c>
      <c r="T149" t="s">
        <v>430</v>
      </c>
    </row>
    <row r="150" spans="1:20" x14ac:dyDescent="0.25">
      <c r="A150" s="11">
        <v>861</v>
      </c>
      <c r="B150" s="7" t="s">
        <v>471</v>
      </c>
      <c r="C150" s="7" t="s">
        <v>46</v>
      </c>
      <c r="D150" s="7" t="s">
        <v>472</v>
      </c>
      <c r="E150" s="7" t="s">
        <v>274</v>
      </c>
      <c r="F150" s="20">
        <v>231250</v>
      </c>
      <c r="G150" s="13">
        <v>1850000</v>
      </c>
      <c r="H150" s="7" t="s">
        <v>105</v>
      </c>
      <c r="I150" s="10">
        <v>41183</v>
      </c>
      <c r="J150" s="10">
        <v>45930</v>
      </c>
      <c r="K150" s="10">
        <v>45383</v>
      </c>
      <c r="L150" s="7" t="s">
        <v>346</v>
      </c>
      <c r="M150" s="7"/>
      <c r="N150" s="7" t="s">
        <v>52</v>
      </c>
      <c r="O150" s="7" t="s">
        <v>26</v>
      </c>
      <c r="P150" s="7" t="str">
        <f t="shared" ca="1" si="7"/>
        <v/>
      </c>
      <c r="Q150" s="5">
        <v>45474</v>
      </c>
      <c r="R150" s="5">
        <v>46203</v>
      </c>
      <c r="S150" s="5">
        <v>45473</v>
      </c>
      <c r="T150" t="s">
        <v>430</v>
      </c>
    </row>
    <row r="151" spans="1:20" x14ac:dyDescent="0.25">
      <c r="A151" s="11">
        <v>772</v>
      </c>
      <c r="B151" s="7" t="s">
        <v>473</v>
      </c>
      <c r="C151" s="7" t="s">
        <v>46</v>
      </c>
      <c r="D151" s="7" t="s">
        <v>474</v>
      </c>
      <c r="E151" s="7" t="s">
        <v>475</v>
      </c>
      <c r="F151" s="20">
        <v>0</v>
      </c>
      <c r="G151" s="13">
        <v>0</v>
      </c>
      <c r="H151" s="7"/>
      <c r="I151" s="10">
        <v>40621</v>
      </c>
      <c r="J151" s="10">
        <v>45369</v>
      </c>
      <c r="K151" s="10">
        <v>43739</v>
      </c>
      <c r="L151" s="7" t="s">
        <v>64</v>
      </c>
      <c r="M151" s="7" t="s">
        <v>51</v>
      </c>
      <c r="N151" s="7" t="s">
        <v>25</v>
      </c>
      <c r="O151" s="7" t="s">
        <v>26</v>
      </c>
      <c r="P151" s="7" t="str">
        <f t="shared" ca="1" si="7"/>
        <v/>
      </c>
      <c r="Q151" s="5">
        <v>45505</v>
      </c>
      <c r="R151" s="5">
        <v>46234</v>
      </c>
    </row>
    <row r="152" spans="1:20" x14ac:dyDescent="0.25">
      <c r="A152" s="11">
        <v>772</v>
      </c>
      <c r="B152" s="7" t="s">
        <v>476</v>
      </c>
      <c r="C152" s="7" t="s">
        <v>46</v>
      </c>
      <c r="D152" s="7" t="s">
        <v>476</v>
      </c>
      <c r="E152" s="7" t="s">
        <v>477</v>
      </c>
      <c r="F152" s="20">
        <v>-35000</v>
      </c>
      <c r="G152" s="13">
        <v>-350000</v>
      </c>
      <c r="H152" s="7" t="s">
        <v>105</v>
      </c>
      <c r="I152" s="10">
        <v>40621</v>
      </c>
      <c r="J152" s="10">
        <v>45369</v>
      </c>
      <c r="K152" s="10">
        <v>43739</v>
      </c>
      <c r="L152" s="7" t="s">
        <v>64</v>
      </c>
      <c r="M152" s="7" t="s">
        <v>51</v>
      </c>
      <c r="N152" s="7" t="s">
        <v>25</v>
      </c>
      <c r="O152" s="7" t="s">
        <v>26</v>
      </c>
      <c r="P152" s="7" t="str">
        <f t="shared" ca="1" si="7"/>
        <v/>
      </c>
      <c r="Q152" s="5">
        <v>45505</v>
      </c>
      <c r="R152" s="5">
        <v>46234</v>
      </c>
    </row>
    <row r="153" spans="1:20" x14ac:dyDescent="0.25">
      <c r="A153" s="11">
        <v>763</v>
      </c>
      <c r="B153" s="7" t="s">
        <v>478</v>
      </c>
      <c r="C153" s="7" t="s">
        <v>46</v>
      </c>
      <c r="D153" s="7" t="s">
        <v>384</v>
      </c>
      <c r="E153" s="7" t="s">
        <v>385</v>
      </c>
      <c r="F153" s="20">
        <v>5490780</v>
      </c>
      <c r="G153" s="13">
        <v>43926240</v>
      </c>
      <c r="H153" s="7" t="s">
        <v>105</v>
      </c>
      <c r="I153" s="10">
        <v>41000</v>
      </c>
      <c r="J153" s="10">
        <v>45382</v>
      </c>
      <c r="K153" s="10">
        <v>44835</v>
      </c>
      <c r="L153" s="7" t="s">
        <v>106</v>
      </c>
      <c r="M153" s="7"/>
      <c r="N153" s="7" t="s">
        <v>52</v>
      </c>
      <c r="O153" s="7" t="s">
        <v>26</v>
      </c>
      <c r="P153" s="96"/>
      <c r="R153" s="5">
        <v>46265</v>
      </c>
    </row>
    <row r="154" spans="1:20" x14ac:dyDescent="0.25">
      <c r="A154" s="11">
        <v>382</v>
      </c>
      <c r="B154" s="7" t="s">
        <v>479</v>
      </c>
      <c r="C154" s="7" t="s">
        <v>101</v>
      </c>
      <c r="D154" s="7" t="s">
        <v>480</v>
      </c>
      <c r="E154" s="7" t="s">
        <v>481</v>
      </c>
      <c r="F154" s="20" t="s">
        <v>482</v>
      </c>
      <c r="G154" s="13" t="s">
        <v>483</v>
      </c>
      <c r="H154" s="7" t="s">
        <v>105</v>
      </c>
      <c r="I154" s="10">
        <v>43831</v>
      </c>
      <c r="J154" s="10">
        <v>45657</v>
      </c>
      <c r="K154" s="10">
        <v>45108</v>
      </c>
      <c r="L154" s="7" t="s">
        <v>179</v>
      </c>
      <c r="M154" s="7"/>
      <c r="N154" s="7" t="s">
        <v>52</v>
      </c>
      <c r="O154" s="7" t="s">
        <v>26</v>
      </c>
      <c r="P154" s="7" t="str">
        <f ca="1">IF(J154&lt;TODAY(),"Expired","")</f>
        <v/>
      </c>
      <c r="R154" s="5">
        <v>46265</v>
      </c>
    </row>
    <row r="155" spans="1:20" x14ac:dyDescent="0.25">
      <c r="A155" s="1" t="s">
        <v>484</v>
      </c>
      <c r="B155" t="s">
        <v>485</v>
      </c>
      <c r="C155" t="s">
        <v>101</v>
      </c>
      <c r="D155" t="s">
        <v>485</v>
      </c>
      <c r="E155" t="s">
        <v>486</v>
      </c>
      <c r="F155" s="3" t="s">
        <v>487</v>
      </c>
      <c r="G155" s="4" t="s">
        <v>488</v>
      </c>
      <c r="I155" s="5">
        <v>45139</v>
      </c>
      <c r="J155" s="5">
        <v>46234</v>
      </c>
      <c r="K155" s="5">
        <v>45627</v>
      </c>
      <c r="L155" t="s">
        <v>95</v>
      </c>
      <c r="N155" t="s">
        <v>25</v>
      </c>
      <c r="O155" t="s">
        <v>26</v>
      </c>
      <c r="Q155" s="5">
        <v>46235</v>
      </c>
      <c r="R155" s="5">
        <v>46599</v>
      </c>
      <c r="S155" s="5">
        <v>46234</v>
      </c>
    </row>
    <row r="156" spans="1:20" x14ac:dyDescent="0.25">
      <c r="A156" s="1" t="s">
        <v>489</v>
      </c>
      <c r="B156" t="s">
        <v>485</v>
      </c>
      <c r="C156" t="s">
        <v>101</v>
      </c>
      <c r="D156" t="s">
        <v>485</v>
      </c>
      <c r="E156" t="s">
        <v>490</v>
      </c>
      <c r="F156" s="3" t="s">
        <v>491</v>
      </c>
      <c r="G156" s="4" t="s">
        <v>492</v>
      </c>
      <c r="I156" s="5">
        <v>45139</v>
      </c>
      <c r="J156" s="5">
        <v>46234</v>
      </c>
      <c r="K156" s="5">
        <v>45627</v>
      </c>
      <c r="L156" t="s">
        <v>95</v>
      </c>
      <c r="N156" t="s">
        <v>25</v>
      </c>
      <c r="O156" t="s">
        <v>26</v>
      </c>
      <c r="Q156" s="5">
        <v>46235</v>
      </c>
      <c r="R156" s="5">
        <v>46599</v>
      </c>
      <c r="S156" s="5">
        <v>46234</v>
      </c>
    </row>
    <row r="157" spans="1:20" x14ac:dyDescent="0.25">
      <c r="A157" s="1" t="s">
        <v>493</v>
      </c>
      <c r="B157" t="s">
        <v>485</v>
      </c>
      <c r="C157" t="s">
        <v>101</v>
      </c>
      <c r="D157" t="s">
        <v>485</v>
      </c>
      <c r="E157" t="s">
        <v>494</v>
      </c>
      <c r="F157" s="3" t="s">
        <v>495</v>
      </c>
      <c r="G157" s="4" t="s">
        <v>496</v>
      </c>
      <c r="I157" s="5">
        <v>45139</v>
      </c>
      <c r="J157" s="5">
        <v>46234</v>
      </c>
      <c r="K157" s="5">
        <v>45627</v>
      </c>
      <c r="L157" t="s">
        <v>95</v>
      </c>
      <c r="N157" t="s">
        <v>25</v>
      </c>
      <c r="O157" t="s">
        <v>26</v>
      </c>
      <c r="Q157" s="5">
        <v>46235</v>
      </c>
      <c r="R157" s="5">
        <v>46599</v>
      </c>
      <c r="S157" s="5">
        <v>46234</v>
      </c>
    </row>
    <row r="158" spans="1:20" x14ac:dyDescent="0.25">
      <c r="A158" s="1" t="s">
        <v>497</v>
      </c>
      <c r="B158" t="s">
        <v>485</v>
      </c>
      <c r="C158" t="s">
        <v>46</v>
      </c>
      <c r="D158" t="s">
        <v>485</v>
      </c>
      <c r="E158" t="s">
        <v>498</v>
      </c>
      <c r="F158" s="3">
        <v>-10368</v>
      </c>
      <c r="G158" s="4">
        <v>-41472</v>
      </c>
      <c r="I158" s="5">
        <v>45139</v>
      </c>
      <c r="J158" s="5">
        <v>46234</v>
      </c>
      <c r="K158" s="5">
        <v>45627</v>
      </c>
      <c r="L158" t="s">
        <v>95</v>
      </c>
      <c r="N158" t="s">
        <v>25</v>
      </c>
      <c r="O158" t="s">
        <v>26</v>
      </c>
      <c r="Q158" s="5">
        <v>46235</v>
      </c>
      <c r="R158" s="5">
        <v>46599</v>
      </c>
      <c r="S158" s="5">
        <v>46234</v>
      </c>
    </row>
    <row r="159" spans="1:20" hidden="1" x14ac:dyDescent="0.25">
      <c r="A159" s="1" t="s">
        <v>499</v>
      </c>
      <c r="B159" t="s">
        <v>485</v>
      </c>
      <c r="C159" t="s">
        <v>21</v>
      </c>
      <c r="D159" t="s">
        <v>485</v>
      </c>
      <c r="E159" t="s">
        <v>500</v>
      </c>
      <c r="F159" s="3">
        <v>-7210</v>
      </c>
      <c r="G159" s="4">
        <v>-28840</v>
      </c>
      <c r="I159" s="5">
        <v>45139</v>
      </c>
      <c r="J159" s="5">
        <v>46234</v>
      </c>
      <c r="K159" s="5">
        <v>45627</v>
      </c>
      <c r="L159" t="s">
        <v>95</v>
      </c>
      <c r="N159" t="s">
        <v>25</v>
      </c>
      <c r="O159" t="s">
        <v>26</v>
      </c>
      <c r="Q159" s="5">
        <v>46235</v>
      </c>
      <c r="R159" s="5">
        <v>46599</v>
      </c>
      <c r="S159" s="5">
        <v>46234</v>
      </c>
    </row>
  </sheetData>
  <autoFilter ref="A2:P159" xr:uid="{B7767FAB-E7CE-4AAB-BC23-87649403297D}">
    <filterColumn colId="2">
      <filters>
        <filter val="Both"/>
        <filter val="Wandsworth"/>
      </filters>
    </filterColumn>
    <sortState xmlns:xlrd2="http://schemas.microsoft.com/office/spreadsheetml/2017/richdata2" ref="A3:P154">
      <sortCondition descending="1" ref="A2:A154"/>
    </sortState>
  </autoFilter>
  <sortState xmlns:xlrd2="http://schemas.microsoft.com/office/spreadsheetml/2017/richdata2" ref="A3:A1048534">
    <sortCondition ref="A3:A1048534"/>
  </sortState>
  <pageMargins left="0.70866141732283472" right="0.70866141732283472" top="0.74803149606299213" bottom="0.74803149606299213" header="0.31496062992125984" footer="0.31496062992125984"/>
  <pageSetup paperSize="8" scale="10" fitToHeight="0" orientation="landscape" r:id="rId1"/>
  <headerFooter>
    <oddHeader>&amp;L&amp;"Calibri"&amp;10&amp;K000000Official&amp;1#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1DC2D-2FE2-4129-B4F4-F8984F6B1FEA}">
  <sheetPr filterMode="1"/>
  <dimension ref="A1:U112"/>
  <sheetViews>
    <sheetView zoomScale="85" zoomScaleNormal="85" workbookViewId="0">
      <pane ySplit="2" topLeftCell="A3" activePane="bottomLeft" state="frozen"/>
      <selection pane="bottomLeft" sqref="A1:XFD1"/>
    </sheetView>
  </sheetViews>
  <sheetFormatPr defaultColWidth="9.140625" defaultRowHeight="15" outlineLevelCol="1" x14ac:dyDescent="0.25"/>
  <cols>
    <col min="1" max="1" width="16.28515625" style="11" customWidth="1"/>
    <col min="2" max="2" width="50.28515625" style="12" customWidth="1"/>
    <col min="3" max="3" width="18.5703125" style="7" customWidth="1"/>
    <col min="4" max="4" width="70.28515625" style="12" customWidth="1"/>
    <col min="5" max="5" width="35.5703125" style="12" customWidth="1"/>
    <col min="6" max="6" width="26.7109375" style="13" customWidth="1"/>
    <col min="7" max="7" width="24.85546875" style="13" customWidth="1"/>
    <col min="8" max="8" width="16.140625" style="7" customWidth="1"/>
    <col min="9" max="9" width="23.42578125" style="10" bestFit="1" customWidth="1"/>
    <col min="10" max="10" width="25.140625" style="10" customWidth="1"/>
    <col min="11" max="11" width="17.28515625" style="14" customWidth="1"/>
    <col min="12" max="12" width="20.42578125" style="7" customWidth="1"/>
    <col min="13" max="13" width="10.7109375" style="7" customWidth="1"/>
    <col min="14" max="14" width="22.42578125" style="7" customWidth="1"/>
    <col min="15" max="15" width="9.140625" style="7" customWidth="1"/>
    <col min="16" max="16" width="17.5703125" style="14" customWidth="1" outlineLevel="1"/>
    <col min="17" max="17" width="18" style="14" customWidth="1" outlineLevel="1"/>
    <col min="18" max="18" width="12" style="7" customWidth="1" outlineLevel="1"/>
    <col min="19" max="19" width="12.7109375" style="7" customWidth="1" outlineLevel="1"/>
    <col min="20" max="21" width="9.140625" style="7" customWidth="1" outlineLevel="1"/>
    <col min="22" max="22" width="9.140625" style="7" customWidth="1"/>
    <col min="23" max="16384" width="9.140625" style="7"/>
  </cols>
  <sheetData>
    <row r="1" spans="1:21" s="100" customFormat="1" ht="47.25" customHeight="1" x14ac:dyDescent="0.25">
      <c r="B1" s="101"/>
      <c r="D1" s="101"/>
      <c r="E1" s="101"/>
      <c r="F1" s="102" t="s">
        <v>1538</v>
      </c>
      <c r="G1" s="103"/>
      <c r="H1" s="104"/>
      <c r="I1" s="105"/>
      <c r="J1" s="105"/>
      <c r="K1" s="105"/>
      <c r="L1" s="104"/>
      <c r="M1" s="104"/>
      <c r="N1" s="106"/>
    </row>
    <row r="2" spans="1:21" s="9" customFormat="1" ht="45" x14ac:dyDescent="0.25">
      <c r="A2" s="9" t="s">
        <v>501</v>
      </c>
      <c r="B2" s="9" t="s">
        <v>0</v>
      </c>
      <c r="C2" s="9" t="s">
        <v>1</v>
      </c>
      <c r="D2" s="9" t="s">
        <v>2</v>
      </c>
      <c r="E2" s="9" t="s">
        <v>3</v>
      </c>
      <c r="F2" s="15" t="s">
        <v>4</v>
      </c>
      <c r="G2" s="15" t="s">
        <v>5</v>
      </c>
      <c r="H2" s="9" t="s">
        <v>6</v>
      </c>
      <c r="I2" s="16" t="s">
        <v>7</v>
      </c>
      <c r="J2" s="16" t="s">
        <v>8</v>
      </c>
      <c r="K2" s="16" t="s">
        <v>9</v>
      </c>
      <c r="L2" s="9" t="s">
        <v>10</v>
      </c>
      <c r="M2" s="9" t="s">
        <v>11</v>
      </c>
      <c r="N2" s="9" t="s">
        <v>12</v>
      </c>
      <c r="O2" s="9" t="s">
        <v>13</v>
      </c>
      <c r="P2" s="17" t="s">
        <v>502</v>
      </c>
      <c r="Q2" s="17" t="s">
        <v>503</v>
      </c>
      <c r="R2" s="9" t="s">
        <v>504</v>
      </c>
      <c r="S2" s="9" t="s">
        <v>505</v>
      </c>
      <c r="T2" s="9" t="s">
        <v>506</v>
      </c>
      <c r="U2" s="9" t="s">
        <v>507</v>
      </c>
    </row>
    <row r="3" spans="1:21" ht="47.25" customHeight="1" x14ac:dyDescent="0.25">
      <c r="A3" s="11" t="s">
        <v>508</v>
      </c>
      <c r="B3" s="12" t="s">
        <v>509</v>
      </c>
      <c r="C3" s="7" t="s">
        <v>46</v>
      </c>
      <c r="D3" s="92" t="s">
        <v>510</v>
      </c>
      <c r="E3" s="7" t="s">
        <v>511</v>
      </c>
      <c r="F3" s="13">
        <v>82816</v>
      </c>
      <c r="G3" s="13">
        <v>414080</v>
      </c>
      <c r="H3" s="7" t="s">
        <v>336</v>
      </c>
      <c r="I3" s="10">
        <v>42826</v>
      </c>
      <c r="J3" s="10">
        <v>45016</v>
      </c>
      <c r="K3" s="14">
        <v>44469</v>
      </c>
      <c r="L3" s="7" t="s">
        <v>122</v>
      </c>
      <c r="N3" s="7" t="s">
        <v>512</v>
      </c>
      <c r="O3" s="7" t="s">
        <v>513</v>
      </c>
      <c r="P3" s="14">
        <v>44105</v>
      </c>
      <c r="Q3" s="14" t="s">
        <v>514</v>
      </c>
      <c r="R3" s="7" t="s">
        <v>515</v>
      </c>
      <c r="S3" s="7">
        <v>321899</v>
      </c>
      <c r="U3" s="7">
        <v>321021</v>
      </c>
    </row>
    <row r="4" spans="1:21" ht="43.5" hidden="1" customHeight="1" x14ac:dyDescent="0.25">
      <c r="A4" s="11">
        <v>854</v>
      </c>
      <c r="B4" s="12" t="s">
        <v>516</v>
      </c>
      <c r="C4" s="7" t="s">
        <v>21</v>
      </c>
      <c r="D4" s="91" t="s">
        <v>517</v>
      </c>
      <c r="E4" s="12" t="s">
        <v>518</v>
      </c>
      <c r="F4" s="13">
        <v>159727</v>
      </c>
      <c r="G4" s="13">
        <v>798635</v>
      </c>
      <c r="H4" s="7" t="s">
        <v>51</v>
      </c>
      <c r="I4" s="10">
        <v>43282</v>
      </c>
      <c r="J4" s="10">
        <v>45107</v>
      </c>
      <c r="K4" s="14">
        <v>44561</v>
      </c>
      <c r="L4" s="7" t="s">
        <v>127</v>
      </c>
      <c r="M4" s="7" t="s">
        <v>51</v>
      </c>
      <c r="N4" s="7" t="s">
        <v>512</v>
      </c>
      <c r="O4" s="7" t="s">
        <v>513</v>
      </c>
      <c r="P4" s="14">
        <v>44104</v>
      </c>
      <c r="Q4" s="14" t="s">
        <v>519</v>
      </c>
      <c r="R4" s="7" t="s">
        <v>520</v>
      </c>
      <c r="S4" s="7">
        <v>321010</v>
      </c>
    </row>
    <row r="5" spans="1:21" ht="35.25" customHeight="1" x14ac:dyDescent="0.25">
      <c r="A5" s="11">
        <v>854</v>
      </c>
      <c r="B5" s="12" t="s">
        <v>521</v>
      </c>
      <c r="C5" s="7" t="s">
        <v>46</v>
      </c>
      <c r="D5" s="91" t="s">
        <v>522</v>
      </c>
      <c r="E5" s="12" t="s">
        <v>523</v>
      </c>
      <c r="F5" s="13">
        <v>170628</v>
      </c>
      <c r="G5" s="13">
        <v>853140</v>
      </c>
      <c r="H5" s="7" t="s">
        <v>51</v>
      </c>
      <c r="I5" s="10">
        <v>43282</v>
      </c>
      <c r="J5" s="10">
        <v>45107</v>
      </c>
      <c r="K5" s="14">
        <v>44561</v>
      </c>
      <c r="L5" s="7" t="s">
        <v>127</v>
      </c>
      <c r="M5" s="7" t="s">
        <v>51</v>
      </c>
      <c r="N5" s="7" t="s">
        <v>512</v>
      </c>
      <c r="O5" s="7" t="s">
        <v>513</v>
      </c>
      <c r="P5" s="14" t="s">
        <v>524</v>
      </c>
      <c r="Q5" s="14" t="s">
        <v>525</v>
      </c>
      <c r="R5" s="7" t="s">
        <v>520</v>
      </c>
      <c r="S5" s="7">
        <v>321010</v>
      </c>
    </row>
    <row r="6" spans="1:21" ht="33" customHeight="1" x14ac:dyDescent="0.25">
      <c r="A6" s="11">
        <v>2109</v>
      </c>
      <c r="B6" s="12" t="s">
        <v>526</v>
      </c>
      <c r="C6" s="7" t="s">
        <v>46</v>
      </c>
      <c r="D6" s="12" t="s">
        <v>527</v>
      </c>
      <c r="E6" s="7" t="s">
        <v>528</v>
      </c>
      <c r="F6" s="13">
        <v>226238</v>
      </c>
      <c r="G6" s="13">
        <v>565595</v>
      </c>
      <c r="H6" s="7" t="s">
        <v>336</v>
      </c>
      <c r="I6" s="10">
        <v>44197</v>
      </c>
      <c r="J6" s="10">
        <v>45107</v>
      </c>
      <c r="K6" s="14">
        <v>44562</v>
      </c>
      <c r="L6" s="7" t="s">
        <v>122</v>
      </c>
      <c r="N6" s="7" t="s">
        <v>529</v>
      </c>
      <c r="O6" s="7" t="s">
        <v>513</v>
      </c>
      <c r="R6" s="7" t="s">
        <v>515</v>
      </c>
      <c r="S6" s="7">
        <v>401203</v>
      </c>
    </row>
    <row r="7" spans="1:21" ht="32.25" customHeight="1" x14ac:dyDescent="0.25">
      <c r="A7" s="11">
        <v>1931</v>
      </c>
      <c r="B7" s="12" t="s">
        <v>530</v>
      </c>
      <c r="C7" s="7" t="s">
        <v>46</v>
      </c>
      <c r="D7" s="84" t="s">
        <v>531</v>
      </c>
      <c r="E7" s="7" t="s">
        <v>532</v>
      </c>
      <c r="F7" s="13">
        <v>253033</v>
      </c>
      <c r="G7" s="13">
        <v>972166</v>
      </c>
      <c r="H7" s="7" t="s">
        <v>336</v>
      </c>
      <c r="I7" s="10">
        <v>43191</v>
      </c>
      <c r="J7" s="10">
        <v>45107</v>
      </c>
      <c r="K7" s="14">
        <v>44272</v>
      </c>
      <c r="L7" s="7" t="s">
        <v>127</v>
      </c>
      <c r="N7" s="7" t="s">
        <v>529</v>
      </c>
      <c r="O7" s="7" t="s">
        <v>513</v>
      </c>
      <c r="R7" s="7" t="s">
        <v>515</v>
      </c>
      <c r="S7" s="7">
        <v>401410</v>
      </c>
      <c r="U7" s="7" t="s">
        <v>533</v>
      </c>
    </row>
    <row r="8" spans="1:21" ht="30" customHeight="1" x14ac:dyDescent="0.25">
      <c r="A8" s="11">
        <v>2650</v>
      </c>
      <c r="B8" s="12" t="s">
        <v>534</v>
      </c>
      <c r="C8" s="7" t="s">
        <v>46</v>
      </c>
      <c r="D8" s="91" t="s">
        <v>535</v>
      </c>
      <c r="E8" s="12" t="s">
        <v>536</v>
      </c>
      <c r="F8" s="13">
        <v>23750</v>
      </c>
      <c r="G8" s="13">
        <v>71250</v>
      </c>
      <c r="H8" s="7" t="s">
        <v>336</v>
      </c>
      <c r="I8" s="10">
        <v>44027</v>
      </c>
      <c r="J8" s="10">
        <v>45121</v>
      </c>
      <c r="K8" s="14">
        <v>44592</v>
      </c>
      <c r="L8" s="7" t="s">
        <v>122</v>
      </c>
      <c r="N8" s="7" t="s">
        <v>529</v>
      </c>
      <c r="O8" s="7" t="s">
        <v>513</v>
      </c>
    </row>
    <row r="9" spans="1:21" ht="33" customHeight="1" x14ac:dyDescent="0.25">
      <c r="A9" s="11">
        <v>2650</v>
      </c>
      <c r="B9" s="12" t="s">
        <v>537</v>
      </c>
      <c r="C9" s="7" t="s">
        <v>46</v>
      </c>
      <c r="D9" s="91" t="s">
        <v>538</v>
      </c>
      <c r="E9" s="12" t="s">
        <v>536</v>
      </c>
      <c r="F9" s="13">
        <v>13600</v>
      </c>
      <c r="G9" s="13">
        <v>40800</v>
      </c>
      <c r="H9" s="7" t="s">
        <v>336</v>
      </c>
      <c r="I9" s="10">
        <v>44027</v>
      </c>
      <c r="J9" s="10">
        <v>45121</v>
      </c>
      <c r="K9" s="14">
        <v>44592</v>
      </c>
      <c r="L9" s="7" t="s">
        <v>122</v>
      </c>
      <c r="N9" s="7" t="s">
        <v>529</v>
      </c>
      <c r="O9" s="7" t="s">
        <v>513</v>
      </c>
    </row>
    <row r="10" spans="1:21" ht="30.75" customHeight="1" x14ac:dyDescent="0.25">
      <c r="A10" s="11">
        <v>3011</v>
      </c>
      <c r="B10" s="12" t="s">
        <v>539</v>
      </c>
      <c r="C10" s="7" t="s">
        <v>46</v>
      </c>
      <c r="D10" s="92" t="s">
        <v>540</v>
      </c>
      <c r="E10" s="12" t="s">
        <v>541</v>
      </c>
      <c r="F10" s="13">
        <v>49050</v>
      </c>
      <c r="G10" s="13">
        <v>49050</v>
      </c>
      <c r="H10" s="7" t="s">
        <v>336</v>
      </c>
      <c r="I10" s="10">
        <v>44958</v>
      </c>
      <c r="J10" s="10">
        <v>45128</v>
      </c>
      <c r="K10" s="14" t="s">
        <v>336</v>
      </c>
      <c r="L10" s="7" t="s">
        <v>542</v>
      </c>
      <c r="N10" s="7" t="s">
        <v>136</v>
      </c>
      <c r="O10" s="7" t="s">
        <v>513</v>
      </c>
    </row>
    <row r="11" spans="1:21" ht="33.75" customHeight="1" x14ac:dyDescent="0.25">
      <c r="A11" s="11">
        <v>2171</v>
      </c>
      <c r="B11" s="12" t="s">
        <v>543</v>
      </c>
      <c r="C11" s="7" t="s">
        <v>46</v>
      </c>
      <c r="D11" s="12" t="s">
        <v>544</v>
      </c>
      <c r="E11" s="7" t="s">
        <v>545</v>
      </c>
      <c r="F11" s="13">
        <v>892500</v>
      </c>
      <c r="G11" s="13">
        <v>4356250</v>
      </c>
      <c r="H11" s="7" t="s">
        <v>336</v>
      </c>
      <c r="I11" s="10">
        <v>43221</v>
      </c>
      <c r="J11" s="10">
        <v>45169</v>
      </c>
      <c r="K11" s="14">
        <v>44272</v>
      </c>
      <c r="L11" s="7" t="s">
        <v>122</v>
      </c>
      <c r="N11" s="7" t="s">
        <v>529</v>
      </c>
      <c r="O11" s="7" t="s">
        <v>513</v>
      </c>
      <c r="R11" s="7" t="s">
        <v>515</v>
      </c>
      <c r="S11" s="7">
        <v>401006</v>
      </c>
      <c r="T11" s="7" t="s">
        <v>546</v>
      </c>
    </row>
    <row r="12" spans="1:21" ht="33" customHeight="1" x14ac:dyDescent="0.25">
      <c r="A12" s="11">
        <v>1061</v>
      </c>
      <c r="B12" s="91" t="s">
        <v>547</v>
      </c>
      <c r="C12" s="7" t="s">
        <v>46</v>
      </c>
      <c r="D12" s="12" t="s">
        <v>548</v>
      </c>
      <c r="E12" s="12" t="s">
        <v>549</v>
      </c>
      <c r="F12" s="13">
        <v>2443529</v>
      </c>
      <c r="G12" s="13">
        <v>24435290</v>
      </c>
      <c r="H12" s="7" t="s">
        <v>336</v>
      </c>
      <c r="I12" s="10">
        <v>42614</v>
      </c>
      <c r="J12" s="10">
        <v>45169</v>
      </c>
      <c r="K12" s="14">
        <v>44620</v>
      </c>
      <c r="L12" s="7" t="s">
        <v>179</v>
      </c>
      <c r="N12" s="7" t="s">
        <v>529</v>
      </c>
      <c r="O12" s="7" t="s">
        <v>513</v>
      </c>
    </row>
    <row r="13" spans="1:21" ht="33.75" customHeight="1" x14ac:dyDescent="0.25">
      <c r="A13" s="11">
        <v>2273</v>
      </c>
      <c r="B13" s="12" t="s">
        <v>550</v>
      </c>
      <c r="C13" s="7" t="s">
        <v>46</v>
      </c>
      <c r="D13" s="91" t="s">
        <v>551</v>
      </c>
      <c r="E13" s="7" t="s">
        <v>552</v>
      </c>
      <c r="F13" s="13">
        <v>2600000</v>
      </c>
      <c r="G13" s="13">
        <v>20800000</v>
      </c>
      <c r="H13" s="7" t="s">
        <v>336</v>
      </c>
      <c r="I13" s="10">
        <v>42278</v>
      </c>
      <c r="J13" s="10">
        <v>45199</v>
      </c>
      <c r="K13" s="14">
        <v>44651</v>
      </c>
      <c r="L13" s="7" t="s">
        <v>122</v>
      </c>
      <c r="N13" s="7" t="s">
        <v>512</v>
      </c>
      <c r="O13" s="7" t="s">
        <v>513</v>
      </c>
      <c r="R13" s="7" t="s">
        <v>553</v>
      </c>
      <c r="S13" s="7">
        <v>321800</v>
      </c>
      <c r="T13" s="7" t="s">
        <v>554</v>
      </c>
    </row>
    <row r="14" spans="1:21" ht="33.75" customHeight="1" x14ac:dyDescent="0.25">
      <c r="A14" s="11">
        <v>2685</v>
      </c>
      <c r="B14" s="12" t="s">
        <v>555</v>
      </c>
      <c r="C14" s="7" t="s">
        <v>46</v>
      </c>
      <c r="D14" s="91" t="s">
        <v>556</v>
      </c>
      <c r="E14" s="7" t="s">
        <v>557</v>
      </c>
      <c r="F14" s="13">
        <v>30000</v>
      </c>
      <c r="G14" s="13">
        <v>90000</v>
      </c>
      <c r="H14" s="7" t="s">
        <v>336</v>
      </c>
      <c r="I14" s="10">
        <v>44105</v>
      </c>
      <c r="J14" s="10">
        <v>45199</v>
      </c>
      <c r="K14" s="14">
        <v>44651</v>
      </c>
      <c r="L14" s="7" t="s">
        <v>122</v>
      </c>
      <c r="N14" s="7" t="s">
        <v>529</v>
      </c>
      <c r="O14" s="7" t="s">
        <v>513</v>
      </c>
    </row>
    <row r="15" spans="1:21" ht="30" customHeight="1" x14ac:dyDescent="0.25">
      <c r="A15" s="11">
        <v>1971</v>
      </c>
      <c r="B15" s="12" t="s">
        <v>558</v>
      </c>
      <c r="C15" s="7" t="s">
        <v>46</v>
      </c>
      <c r="D15" s="91" t="s">
        <v>559</v>
      </c>
      <c r="E15" s="7" t="s">
        <v>560</v>
      </c>
      <c r="F15" s="13">
        <v>999765</v>
      </c>
      <c r="G15" s="13">
        <v>5065825</v>
      </c>
      <c r="H15" s="7" t="s">
        <v>336</v>
      </c>
      <c r="I15" s="10">
        <v>43252</v>
      </c>
      <c r="J15" s="10">
        <v>45230</v>
      </c>
      <c r="K15" s="14">
        <v>44681</v>
      </c>
      <c r="L15" s="7" t="s">
        <v>179</v>
      </c>
      <c r="N15" s="7" t="s">
        <v>529</v>
      </c>
      <c r="O15" s="7" t="s">
        <v>513</v>
      </c>
      <c r="R15" s="7" t="s">
        <v>515</v>
      </c>
      <c r="S15" s="7">
        <v>321117</v>
      </c>
    </row>
    <row r="16" spans="1:21" ht="30" x14ac:dyDescent="0.25">
      <c r="A16" s="93">
        <v>2816</v>
      </c>
      <c r="B16" s="12" t="s">
        <v>561</v>
      </c>
      <c r="C16" s="7" t="s">
        <v>101</v>
      </c>
      <c r="D16" s="12" t="s">
        <v>562</v>
      </c>
      <c r="E16" s="12" t="s">
        <v>563</v>
      </c>
      <c r="F16" s="13">
        <v>37800</v>
      </c>
      <c r="G16" s="53" t="s">
        <v>564</v>
      </c>
      <c r="H16" s="7" t="s">
        <v>336</v>
      </c>
      <c r="I16" s="10">
        <v>44516</v>
      </c>
      <c r="J16" s="10">
        <v>45245</v>
      </c>
      <c r="K16" s="14">
        <v>44696</v>
      </c>
      <c r="L16" s="7" t="s">
        <v>542</v>
      </c>
      <c r="N16" s="7" t="s">
        <v>565</v>
      </c>
      <c r="O16" s="7" t="s">
        <v>513</v>
      </c>
    </row>
    <row r="17" spans="1:21" ht="51.75" customHeight="1" x14ac:dyDescent="0.25">
      <c r="A17" s="11">
        <v>2024</v>
      </c>
      <c r="B17" s="12" t="s">
        <v>566</v>
      </c>
      <c r="C17" s="7" t="s">
        <v>46</v>
      </c>
      <c r="D17" s="91" t="s">
        <v>567</v>
      </c>
      <c r="E17" s="7" t="s">
        <v>568</v>
      </c>
      <c r="F17" s="13">
        <v>383963</v>
      </c>
      <c r="G17" s="13">
        <v>3839633</v>
      </c>
      <c r="H17" s="7" t="s">
        <v>336</v>
      </c>
      <c r="I17" s="10">
        <v>43435</v>
      </c>
      <c r="J17" s="14">
        <v>45260</v>
      </c>
      <c r="K17" s="14">
        <v>44347</v>
      </c>
      <c r="L17" s="7" t="s">
        <v>127</v>
      </c>
      <c r="N17" s="7" t="s">
        <v>512</v>
      </c>
      <c r="O17" s="7" t="s">
        <v>513</v>
      </c>
      <c r="R17" s="7" t="s">
        <v>553</v>
      </c>
      <c r="S17" s="7">
        <v>321800</v>
      </c>
      <c r="T17" s="7" t="s">
        <v>554</v>
      </c>
    </row>
    <row r="18" spans="1:21" ht="27.6" customHeight="1" x14ac:dyDescent="0.25">
      <c r="A18" s="11">
        <v>2707</v>
      </c>
      <c r="B18" s="12" t="s">
        <v>569</v>
      </c>
      <c r="C18" s="7" t="s">
        <v>46</v>
      </c>
      <c r="D18" s="91" t="s">
        <v>570</v>
      </c>
      <c r="E18" s="7" t="s">
        <v>571</v>
      </c>
      <c r="F18" s="13">
        <v>42716</v>
      </c>
      <c r="G18" s="13">
        <v>128148</v>
      </c>
      <c r="H18" s="7" t="s">
        <v>336</v>
      </c>
      <c r="I18" s="23">
        <v>44166</v>
      </c>
      <c r="J18" s="23">
        <v>45260</v>
      </c>
      <c r="K18" s="95">
        <v>44712</v>
      </c>
      <c r="L18" s="7" t="s">
        <v>122</v>
      </c>
      <c r="N18" s="7" t="s">
        <v>529</v>
      </c>
      <c r="O18" s="7" t="s">
        <v>513</v>
      </c>
    </row>
    <row r="19" spans="1:21" ht="60" customHeight="1" x14ac:dyDescent="0.25">
      <c r="A19" s="11" t="s">
        <v>572</v>
      </c>
      <c r="B19" s="12" t="s">
        <v>573</v>
      </c>
      <c r="C19" s="7" t="s">
        <v>101</v>
      </c>
      <c r="D19" s="91" t="s">
        <v>574</v>
      </c>
      <c r="E19" s="12" t="s">
        <v>575</v>
      </c>
      <c r="F19" s="13">
        <v>419699</v>
      </c>
      <c r="G19" s="13">
        <v>3777294</v>
      </c>
      <c r="H19" s="7" t="s">
        <v>336</v>
      </c>
      <c r="I19" s="10">
        <v>42887</v>
      </c>
      <c r="J19" s="10">
        <v>45291</v>
      </c>
      <c r="K19" s="14">
        <v>44377</v>
      </c>
      <c r="L19" s="7" t="s">
        <v>179</v>
      </c>
      <c r="N19" s="7" t="s">
        <v>512</v>
      </c>
      <c r="O19" s="7" t="s">
        <v>513</v>
      </c>
      <c r="P19" s="14">
        <v>44348</v>
      </c>
      <c r="Q19" s="14" t="s">
        <v>514</v>
      </c>
      <c r="R19" s="7" t="s">
        <v>576</v>
      </c>
      <c r="S19" s="7">
        <v>151514</v>
      </c>
      <c r="T19" s="7" t="s">
        <v>577</v>
      </c>
      <c r="U19" s="7">
        <v>271420</v>
      </c>
    </row>
    <row r="20" spans="1:21" ht="30.75" customHeight="1" x14ac:dyDescent="0.25">
      <c r="A20" s="11">
        <v>2073</v>
      </c>
      <c r="B20" s="12" t="s">
        <v>578</v>
      </c>
      <c r="C20" s="7" t="s">
        <v>46</v>
      </c>
      <c r="D20" s="91" t="s">
        <v>579</v>
      </c>
      <c r="E20" s="7" t="s">
        <v>580</v>
      </c>
      <c r="F20" s="13">
        <v>132000</v>
      </c>
      <c r="G20" s="13">
        <v>264000</v>
      </c>
      <c r="H20" s="7" t="s">
        <v>336</v>
      </c>
      <c r="I20" s="10">
        <v>44562</v>
      </c>
      <c r="J20" s="10">
        <v>45291</v>
      </c>
      <c r="K20" s="14" t="s">
        <v>336</v>
      </c>
      <c r="L20" s="7" t="s">
        <v>122</v>
      </c>
      <c r="N20" s="7" t="s">
        <v>529</v>
      </c>
      <c r="O20" s="7" t="s">
        <v>513</v>
      </c>
      <c r="R20" s="7" t="s">
        <v>515</v>
      </c>
      <c r="S20" s="7">
        <v>401412</v>
      </c>
    </row>
    <row r="21" spans="1:21" ht="42.75" customHeight="1" x14ac:dyDescent="0.25">
      <c r="A21" s="11">
        <v>2641</v>
      </c>
      <c r="B21" s="12" t="s">
        <v>581</v>
      </c>
      <c r="C21" s="7" t="s">
        <v>46</v>
      </c>
      <c r="D21" s="91" t="s">
        <v>582</v>
      </c>
      <c r="E21" s="12" t="s">
        <v>583</v>
      </c>
      <c r="F21" s="13">
        <v>259932</v>
      </c>
      <c r="G21" s="13">
        <v>519864</v>
      </c>
      <c r="H21" s="13" t="s">
        <v>336</v>
      </c>
      <c r="I21" s="10">
        <v>44613</v>
      </c>
      <c r="J21" s="14">
        <v>45342</v>
      </c>
      <c r="K21" s="14">
        <v>44803</v>
      </c>
      <c r="L21" s="7" t="s">
        <v>122</v>
      </c>
      <c r="N21" s="7" t="s">
        <v>512</v>
      </c>
      <c r="O21" s="7" t="s">
        <v>513</v>
      </c>
      <c r="R21" s="7" t="s">
        <v>553</v>
      </c>
    </row>
    <row r="22" spans="1:21" ht="15.75" hidden="1" customHeight="1" x14ac:dyDescent="0.25">
      <c r="A22" s="11">
        <v>2890</v>
      </c>
      <c r="B22" s="12" t="s">
        <v>584</v>
      </c>
      <c r="C22" s="7" t="s">
        <v>21</v>
      </c>
      <c r="D22" s="12" t="s">
        <v>585</v>
      </c>
      <c r="E22" s="12" t="s">
        <v>586</v>
      </c>
      <c r="F22" s="13">
        <v>146000</v>
      </c>
      <c r="G22" s="13">
        <v>876000</v>
      </c>
      <c r="H22" s="7" t="s">
        <v>336</v>
      </c>
      <c r="I22" s="10">
        <v>43191</v>
      </c>
      <c r="J22" s="10">
        <v>45382</v>
      </c>
      <c r="K22" s="14" t="s">
        <v>336</v>
      </c>
      <c r="L22" s="7" t="s">
        <v>122</v>
      </c>
      <c r="N22" s="7" t="s">
        <v>565</v>
      </c>
      <c r="O22" s="7" t="s">
        <v>513</v>
      </c>
    </row>
    <row r="23" spans="1:21" ht="30" hidden="1" x14ac:dyDescent="0.25">
      <c r="A23" s="11" t="s">
        <v>587</v>
      </c>
      <c r="B23" s="12" t="s">
        <v>588</v>
      </c>
      <c r="C23" s="7" t="s">
        <v>21</v>
      </c>
      <c r="D23" s="91" t="s">
        <v>589</v>
      </c>
      <c r="E23" s="12" t="s">
        <v>590</v>
      </c>
      <c r="F23" s="13">
        <v>273990</v>
      </c>
      <c r="G23" s="13">
        <v>1368390</v>
      </c>
      <c r="H23" s="7" t="s">
        <v>336</v>
      </c>
      <c r="I23" s="10">
        <v>43191</v>
      </c>
      <c r="J23" s="10">
        <v>45382</v>
      </c>
      <c r="K23" s="14">
        <v>44469</v>
      </c>
      <c r="L23" s="7" t="s">
        <v>122</v>
      </c>
      <c r="N23" s="7" t="s">
        <v>591</v>
      </c>
      <c r="O23" s="7" t="s">
        <v>513</v>
      </c>
      <c r="R23" s="7" t="s">
        <v>520</v>
      </c>
      <c r="S23" s="7">
        <v>321010</v>
      </c>
    </row>
    <row r="24" spans="1:21" ht="33.75" hidden="1" customHeight="1" x14ac:dyDescent="0.25">
      <c r="A24" s="11">
        <v>2151</v>
      </c>
      <c r="B24" s="12" t="s">
        <v>592</v>
      </c>
      <c r="C24" s="7" t="s">
        <v>21</v>
      </c>
      <c r="D24" s="91" t="s">
        <v>593</v>
      </c>
      <c r="E24" s="12" t="s">
        <v>594</v>
      </c>
      <c r="F24" s="13">
        <v>81356</v>
      </c>
      <c r="G24" s="13">
        <v>504712</v>
      </c>
      <c r="H24" s="7" t="s">
        <v>336</v>
      </c>
      <c r="I24" s="10">
        <v>43191</v>
      </c>
      <c r="J24" s="10">
        <v>45382</v>
      </c>
      <c r="K24" s="14">
        <v>44469</v>
      </c>
      <c r="L24" s="7" t="s">
        <v>122</v>
      </c>
      <c r="N24" s="7" t="s">
        <v>591</v>
      </c>
      <c r="O24" s="7" t="s">
        <v>513</v>
      </c>
      <c r="R24" s="7" t="s">
        <v>520</v>
      </c>
      <c r="S24" s="7">
        <v>321010</v>
      </c>
    </row>
    <row r="25" spans="1:21" ht="15.75" customHeight="1" x14ac:dyDescent="0.25">
      <c r="A25" s="11">
        <v>2893</v>
      </c>
      <c r="B25" s="12" t="s">
        <v>595</v>
      </c>
      <c r="C25" s="7" t="s">
        <v>101</v>
      </c>
      <c r="D25" s="91" t="s">
        <v>596</v>
      </c>
      <c r="E25" s="12" t="s">
        <v>597</v>
      </c>
      <c r="F25" s="13">
        <v>14700</v>
      </c>
      <c r="G25" s="13">
        <v>14700</v>
      </c>
      <c r="H25" s="7" t="s">
        <v>336</v>
      </c>
      <c r="I25" s="10">
        <v>44835</v>
      </c>
      <c r="J25" s="10">
        <v>45382</v>
      </c>
      <c r="K25" s="14" t="s">
        <v>336</v>
      </c>
      <c r="L25" s="7" t="s">
        <v>122</v>
      </c>
      <c r="M25" s="7" t="s">
        <v>135</v>
      </c>
      <c r="N25" s="7" t="s">
        <v>565</v>
      </c>
      <c r="O25" s="7" t="s">
        <v>513</v>
      </c>
      <c r="P25" s="14" t="s">
        <v>336</v>
      </c>
      <c r="R25" s="7" t="s">
        <v>576</v>
      </c>
    </row>
    <row r="26" spans="1:21" ht="36.6" hidden="1" customHeight="1" x14ac:dyDescent="0.25">
      <c r="A26" s="11" t="s">
        <v>598</v>
      </c>
      <c r="B26" s="12" t="s">
        <v>599</v>
      </c>
      <c r="C26" s="7" t="s">
        <v>21</v>
      </c>
      <c r="D26" s="91" t="s">
        <v>600</v>
      </c>
      <c r="E26" s="7" t="s">
        <v>601</v>
      </c>
      <c r="F26" s="13">
        <v>2183375</v>
      </c>
      <c r="G26" s="13">
        <v>10916875</v>
      </c>
      <c r="H26" s="7" t="s">
        <v>336</v>
      </c>
      <c r="I26" s="10">
        <v>43195</v>
      </c>
      <c r="J26" s="10">
        <v>45382</v>
      </c>
      <c r="K26" s="14">
        <v>44500</v>
      </c>
      <c r="L26" s="7" t="s">
        <v>179</v>
      </c>
      <c r="N26" s="7" t="s">
        <v>512</v>
      </c>
      <c r="O26" s="7" t="s">
        <v>513</v>
      </c>
      <c r="R26" s="7" t="s">
        <v>602</v>
      </c>
      <c r="S26" s="7">
        <v>321800</v>
      </c>
      <c r="T26" s="7" t="s">
        <v>554</v>
      </c>
    </row>
    <row r="27" spans="1:21" ht="26.45" customHeight="1" x14ac:dyDescent="0.25">
      <c r="A27" s="11" t="s">
        <v>603</v>
      </c>
      <c r="B27" s="12" t="s">
        <v>604</v>
      </c>
      <c r="C27" s="7" t="s">
        <v>46</v>
      </c>
      <c r="D27" s="12" t="s">
        <v>605</v>
      </c>
      <c r="E27" s="12" t="s">
        <v>606</v>
      </c>
      <c r="F27" s="13">
        <v>29972</v>
      </c>
      <c r="G27" s="13">
        <f>SUM(95652+22363)</f>
        <v>118015</v>
      </c>
      <c r="H27" s="7" t="s">
        <v>336</v>
      </c>
      <c r="I27" s="10">
        <v>43040</v>
      </c>
      <c r="J27" s="10">
        <v>45382</v>
      </c>
      <c r="K27" s="14">
        <v>43708</v>
      </c>
      <c r="L27" s="7" t="s">
        <v>122</v>
      </c>
      <c r="M27" s="7" t="s">
        <v>51</v>
      </c>
      <c r="N27" s="7" t="s">
        <v>512</v>
      </c>
      <c r="O27" s="7" t="s">
        <v>513</v>
      </c>
      <c r="R27" s="7" t="s">
        <v>520</v>
      </c>
      <c r="S27" s="7">
        <v>321010</v>
      </c>
    </row>
    <row r="28" spans="1:21" ht="30.75" customHeight="1" x14ac:dyDescent="0.25">
      <c r="A28" s="93">
        <v>1945</v>
      </c>
      <c r="B28" s="91" t="s">
        <v>607</v>
      </c>
      <c r="C28" s="7" t="s">
        <v>101</v>
      </c>
      <c r="D28" s="12" t="s">
        <v>608</v>
      </c>
      <c r="E28" s="84" t="s">
        <v>609</v>
      </c>
      <c r="F28" s="13">
        <v>3098520</v>
      </c>
      <c r="G28" s="13">
        <v>21689644</v>
      </c>
      <c r="H28" s="7" t="s">
        <v>336</v>
      </c>
      <c r="I28" s="10">
        <v>43009</v>
      </c>
      <c r="J28" s="10">
        <v>45382</v>
      </c>
      <c r="K28" s="14">
        <v>44286</v>
      </c>
      <c r="L28" s="7" t="s">
        <v>127</v>
      </c>
      <c r="N28" s="7" t="s">
        <v>512</v>
      </c>
      <c r="O28" s="7" t="s">
        <v>513</v>
      </c>
      <c r="P28" s="14">
        <v>44256</v>
      </c>
      <c r="Q28" s="14" t="s">
        <v>514</v>
      </c>
      <c r="R28" s="7" t="s">
        <v>576</v>
      </c>
      <c r="S28" s="7">
        <v>151514</v>
      </c>
      <c r="T28" s="7" t="s">
        <v>577</v>
      </c>
    </row>
    <row r="29" spans="1:21" ht="30.75" hidden="1" customHeight="1" x14ac:dyDescent="0.25">
      <c r="A29" s="11" t="s">
        <v>610</v>
      </c>
      <c r="B29" s="12" t="s">
        <v>611</v>
      </c>
      <c r="C29" s="7" t="s">
        <v>21</v>
      </c>
      <c r="D29" s="91" t="s">
        <v>612</v>
      </c>
      <c r="E29" s="94" t="s">
        <v>613</v>
      </c>
      <c r="F29" s="13">
        <v>1112092</v>
      </c>
      <c r="G29" s="13">
        <v>7784649</v>
      </c>
      <c r="H29" s="7" t="s">
        <v>336</v>
      </c>
      <c r="I29" s="10">
        <v>42339</v>
      </c>
      <c r="J29" s="14">
        <v>45382</v>
      </c>
      <c r="K29" s="14">
        <v>44712</v>
      </c>
      <c r="L29" s="7" t="s">
        <v>614</v>
      </c>
      <c r="N29" s="7" t="s">
        <v>512</v>
      </c>
      <c r="O29" s="7" t="s">
        <v>513</v>
      </c>
      <c r="P29" s="14">
        <v>44048</v>
      </c>
      <c r="Q29" s="14" t="s">
        <v>615</v>
      </c>
      <c r="R29" s="7" t="s">
        <v>602</v>
      </c>
      <c r="S29" s="7">
        <v>321800</v>
      </c>
      <c r="T29" s="7" t="s">
        <v>554</v>
      </c>
      <c r="U29" s="7" t="s">
        <v>533</v>
      </c>
    </row>
    <row r="30" spans="1:21" ht="43.5" hidden="1" customHeight="1" x14ac:dyDescent="0.25">
      <c r="A30" s="11" t="s">
        <v>610</v>
      </c>
      <c r="B30" s="12" t="s">
        <v>616</v>
      </c>
      <c r="C30" s="7" t="s">
        <v>21</v>
      </c>
      <c r="D30" s="91" t="s">
        <v>617</v>
      </c>
      <c r="E30" s="94"/>
      <c r="F30" s="13">
        <v>1834769</v>
      </c>
      <c r="G30" s="13">
        <v>12843385</v>
      </c>
      <c r="H30" s="7" t="s">
        <v>336</v>
      </c>
      <c r="I30" s="10">
        <v>42401</v>
      </c>
      <c r="J30" s="10">
        <v>45382</v>
      </c>
      <c r="K30" s="14">
        <v>44712</v>
      </c>
      <c r="L30" s="7" t="s">
        <v>614</v>
      </c>
      <c r="N30" s="7" t="s">
        <v>512</v>
      </c>
      <c r="O30" s="7" t="s">
        <v>513</v>
      </c>
      <c r="P30" s="14">
        <v>44048</v>
      </c>
      <c r="Q30" s="14" t="s">
        <v>615</v>
      </c>
      <c r="R30" s="7" t="s">
        <v>602</v>
      </c>
      <c r="S30" s="7">
        <v>321800</v>
      </c>
      <c r="T30" s="7" t="s">
        <v>554</v>
      </c>
      <c r="U30" s="7" t="s">
        <v>533</v>
      </c>
    </row>
    <row r="31" spans="1:21" ht="30" hidden="1" customHeight="1" x14ac:dyDescent="0.25">
      <c r="A31" s="93">
        <v>2002</v>
      </c>
      <c r="B31" s="92" t="s">
        <v>618</v>
      </c>
      <c r="C31" s="7" t="s">
        <v>21</v>
      </c>
      <c r="D31" s="12" t="s">
        <v>619</v>
      </c>
      <c r="E31" s="12" t="s">
        <v>620</v>
      </c>
      <c r="F31" s="13">
        <v>656536</v>
      </c>
      <c r="G31" s="13">
        <v>3282680</v>
      </c>
      <c r="H31" s="7" t="s">
        <v>336</v>
      </c>
      <c r="I31" s="10">
        <v>43101</v>
      </c>
      <c r="J31" s="10">
        <v>45382</v>
      </c>
      <c r="K31" s="14">
        <v>44439</v>
      </c>
      <c r="L31" s="7" t="s">
        <v>127</v>
      </c>
      <c r="N31" s="7" t="s">
        <v>512</v>
      </c>
      <c r="O31" s="7" t="s">
        <v>513</v>
      </c>
      <c r="P31" s="14">
        <v>44062</v>
      </c>
      <c r="Q31" s="14" t="s">
        <v>621</v>
      </c>
      <c r="R31" s="7" t="s">
        <v>622</v>
      </c>
    </row>
    <row r="32" spans="1:21" ht="33" hidden="1" customHeight="1" x14ac:dyDescent="0.25">
      <c r="A32" s="11">
        <v>2837</v>
      </c>
      <c r="B32" s="12" t="s">
        <v>623</v>
      </c>
      <c r="C32" s="7" t="s">
        <v>21</v>
      </c>
      <c r="D32" s="12" t="s">
        <v>624</v>
      </c>
      <c r="E32" s="12" t="s">
        <v>625</v>
      </c>
      <c r="F32" s="13">
        <v>61324.4</v>
      </c>
      <c r="G32" s="53" t="s">
        <v>626</v>
      </c>
      <c r="H32" s="7" t="s">
        <v>336</v>
      </c>
      <c r="I32" s="10">
        <v>44621</v>
      </c>
      <c r="J32" s="10">
        <v>45382</v>
      </c>
      <c r="K32" s="14">
        <v>44805</v>
      </c>
      <c r="L32" s="7" t="s">
        <v>542</v>
      </c>
      <c r="N32" s="7" t="s">
        <v>512</v>
      </c>
      <c r="O32" s="7" t="s">
        <v>513</v>
      </c>
    </row>
    <row r="33" spans="1:21" ht="33" customHeight="1" x14ac:dyDescent="0.25">
      <c r="A33" s="93" t="s">
        <v>603</v>
      </c>
      <c r="B33" s="91" t="s">
        <v>627</v>
      </c>
      <c r="C33" s="7" t="s">
        <v>46</v>
      </c>
      <c r="D33" s="12" t="s">
        <v>628</v>
      </c>
      <c r="E33" s="12" t="s">
        <v>606</v>
      </c>
      <c r="F33" s="13">
        <v>489862.15</v>
      </c>
      <c r="G33" s="13">
        <v>2897950.15</v>
      </c>
      <c r="H33" s="7" t="s">
        <v>336</v>
      </c>
      <c r="I33" s="10">
        <v>43191</v>
      </c>
      <c r="J33" s="10">
        <v>45382</v>
      </c>
      <c r="K33" s="14">
        <v>44469</v>
      </c>
      <c r="L33" s="7" t="s">
        <v>127</v>
      </c>
      <c r="M33" s="7" t="s">
        <v>51</v>
      </c>
      <c r="N33" s="7" t="s">
        <v>512</v>
      </c>
      <c r="O33" s="7" t="s">
        <v>513</v>
      </c>
      <c r="R33" s="7" t="s">
        <v>520</v>
      </c>
      <c r="S33" s="7">
        <v>321010</v>
      </c>
    </row>
    <row r="34" spans="1:21" ht="39.75" hidden="1" customHeight="1" x14ac:dyDescent="0.25">
      <c r="A34" s="11" t="s">
        <v>598</v>
      </c>
      <c r="B34" s="12" t="s">
        <v>629</v>
      </c>
      <c r="C34" s="7" t="s">
        <v>21</v>
      </c>
      <c r="D34" s="91" t="s">
        <v>630</v>
      </c>
      <c r="E34" s="7" t="s">
        <v>631</v>
      </c>
      <c r="F34" s="13">
        <v>2152288</v>
      </c>
      <c r="G34" s="13">
        <v>10761440</v>
      </c>
      <c r="H34" s="7" t="s">
        <v>336</v>
      </c>
      <c r="I34" s="10">
        <v>43195</v>
      </c>
      <c r="J34" s="10">
        <v>45382</v>
      </c>
      <c r="K34" s="14">
        <v>44500</v>
      </c>
      <c r="L34" s="7" t="s">
        <v>179</v>
      </c>
      <c r="N34" s="7" t="s">
        <v>512</v>
      </c>
      <c r="O34" s="7" t="s">
        <v>513</v>
      </c>
      <c r="R34" s="7" t="s">
        <v>602</v>
      </c>
      <c r="S34" s="7">
        <v>321800</v>
      </c>
      <c r="T34" s="7" t="s">
        <v>554</v>
      </c>
    </row>
    <row r="35" spans="1:21" ht="30" hidden="1" customHeight="1" x14ac:dyDescent="0.25">
      <c r="A35" s="11" t="s">
        <v>598</v>
      </c>
      <c r="B35" s="12" t="s">
        <v>632</v>
      </c>
      <c r="C35" s="7" t="s">
        <v>21</v>
      </c>
      <c r="D35" s="91" t="s">
        <v>633</v>
      </c>
      <c r="E35" s="7" t="s">
        <v>634</v>
      </c>
      <c r="F35" s="13">
        <v>466536</v>
      </c>
      <c r="G35" s="13">
        <v>2332680</v>
      </c>
      <c r="H35" s="7" t="s">
        <v>336</v>
      </c>
      <c r="I35" s="10">
        <v>43195</v>
      </c>
      <c r="J35" s="10">
        <v>45382</v>
      </c>
      <c r="K35" s="14">
        <v>44500</v>
      </c>
      <c r="L35" s="7" t="s">
        <v>179</v>
      </c>
      <c r="N35" s="7" t="s">
        <v>512</v>
      </c>
      <c r="O35" s="7" t="s">
        <v>635</v>
      </c>
      <c r="R35" s="7" t="s">
        <v>602</v>
      </c>
      <c r="S35" s="7">
        <v>321800</v>
      </c>
      <c r="T35" s="7" t="s">
        <v>554</v>
      </c>
    </row>
    <row r="36" spans="1:21" ht="31.5" customHeight="1" x14ac:dyDescent="0.25">
      <c r="A36" s="11">
        <v>2294</v>
      </c>
      <c r="B36" s="12" t="s">
        <v>636</v>
      </c>
      <c r="C36" s="7" t="s">
        <v>46</v>
      </c>
      <c r="D36" s="12" t="s">
        <v>636</v>
      </c>
      <c r="E36" s="12" t="s">
        <v>637</v>
      </c>
      <c r="F36" s="13">
        <v>135376</v>
      </c>
      <c r="G36" s="13">
        <v>270752</v>
      </c>
      <c r="H36" s="7" t="s">
        <v>336</v>
      </c>
      <c r="I36" s="10">
        <v>43922</v>
      </c>
      <c r="J36" s="10">
        <v>45382</v>
      </c>
      <c r="K36" s="14">
        <v>45199</v>
      </c>
      <c r="L36" s="7" t="s">
        <v>122</v>
      </c>
      <c r="N36" s="7" t="s">
        <v>512</v>
      </c>
      <c r="O36" s="7" t="s">
        <v>513</v>
      </c>
      <c r="P36" s="14">
        <v>44105</v>
      </c>
      <c r="Q36" s="14" t="s">
        <v>514</v>
      </c>
      <c r="R36" s="8" t="s">
        <v>638</v>
      </c>
    </row>
    <row r="37" spans="1:21" ht="62.25" hidden="1" customHeight="1" x14ac:dyDescent="0.25">
      <c r="A37" s="11">
        <v>2271</v>
      </c>
      <c r="B37" s="91" t="s">
        <v>639</v>
      </c>
      <c r="C37" s="7" t="s">
        <v>21</v>
      </c>
      <c r="D37" s="12" t="s">
        <v>640</v>
      </c>
      <c r="E37" s="91" t="s">
        <v>641</v>
      </c>
      <c r="F37" s="13">
        <v>2163111</v>
      </c>
      <c r="G37" s="13">
        <v>2163111</v>
      </c>
      <c r="H37" s="7" t="s">
        <v>336</v>
      </c>
      <c r="I37" s="10">
        <v>45020</v>
      </c>
      <c r="J37" s="10">
        <v>45382</v>
      </c>
      <c r="K37" s="14" t="s">
        <v>336</v>
      </c>
      <c r="L37" s="7" t="s">
        <v>642</v>
      </c>
      <c r="N37" s="7" t="s">
        <v>512</v>
      </c>
      <c r="O37" s="7" t="s">
        <v>513</v>
      </c>
    </row>
    <row r="38" spans="1:21" ht="32.25" hidden="1" customHeight="1" x14ac:dyDescent="0.25">
      <c r="A38" s="11">
        <v>2271</v>
      </c>
      <c r="B38" s="91" t="s">
        <v>643</v>
      </c>
      <c r="C38" s="7" t="s">
        <v>21</v>
      </c>
      <c r="D38" s="12" t="s">
        <v>644</v>
      </c>
      <c r="E38" s="12" t="s">
        <v>645</v>
      </c>
      <c r="F38" s="13">
        <v>626851</v>
      </c>
      <c r="G38" s="13">
        <v>626851</v>
      </c>
      <c r="H38" s="7" t="s">
        <v>336</v>
      </c>
      <c r="I38" s="10">
        <v>45020</v>
      </c>
      <c r="J38" s="10">
        <v>45382</v>
      </c>
      <c r="K38" s="14" t="s">
        <v>336</v>
      </c>
      <c r="L38" s="7" t="s">
        <v>642</v>
      </c>
      <c r="N38" s="7" t="s">
        <v>512</v>
      </c>
      <c r="O38" s="7" t="s">
        <v>513</v>
      </c>
    </row>
    <row r="39" spans="1:21" ht="36" hidden="1" customHeight="1" x14ac:dyDescent="0.25">
      <c r="A39" s="11">
        <v>2271</v>
      </c>
      <c r="B39" s="91" t="s">
        <v>646</v>
      </c>
      <c r="C39" s="7" t="s">
        <v>21</v>
      </c>
      <c r="D39" s="12" t="s">
        <v>647</v>
      </c>
      <c r="E39" s="91" t="s">
        <v>648</v>
      </c>
      <c r="F39" s="13">
        <v>2414623</v>
      </c>
      <c r="G39" s="13">
        <v>2414623</v>
      </c>
      <c r="H39" s="7" t="s">
        <v>336</v>
      </c>
      <c r="I39" s="10">
        <v>45020</v>
      </c>
      <c r="J39" s="10">
        <v>45382</v>
      </c>
      <c r="K39" s="14" t="s">
        <v>336</v>
      </c>
      <c r="L39" s="7" t="s">
        <v>642</v>
      </c>
      <c r="N39" s="7" t="s">
        <v>512</v>
      </c>
      <c r="O39" s="7" t="s">
        <v>513</v>
      </c>
    </row>
    <row r="40" spans="1:21" ht="32.25" customHeight="1" x14ac:dyDescent="0.25">
      <c r="A40" s="11">
        <v>2272</v>
      </c>
      <c r="B40" s="91" t="s">
        <v>649</v>
      </c>
      <c r="C40" s="7" t="s">
        <v>46</v>
      </c>
      <c r="D40" s="12" t="s">
        <v>650</v>
      </c>
      <c r="E40" s="91" t="s">
        <v>651</v>
      </c>
      <c r="F40" s="13">
        <v>2676000</v>
      </c>
      <c r="G40" s="13">
        <v>10704000</v>
      </c>
      <c r="I40" s="10">
        <v>43922</v>
      </c>
      <c r="J40" s="10">
        <v>45382</v>
      </c>
      <c r="L40" s="7" t="s">
        <v>652</v>
      </c>
      <c r="N40" s="7" t="s">
        <v>653</v>
      </c>
      <c r="O40" s="7" t="s">
        <v>513</v>
      </c>
    </row>
    <row r="41" spans="1:21" ht="25.5" hidden="1" customHeight="1" x14ac:dyDescent="0.25">
      <c r="A41" s="11">
        <v>2504</v>
      </c>
      <c r="B41" s="12" t="s">
        <v>654</v>
      </c>
      <c r="C41" s="7" t="s">
        <v>21</v>
      </c>
      <c r="D41" s="91" t="s">
        <v>655</v>
      </c>
      <c r="E41" s="91" t="s">
        <v>656</v>
      </c>
      <c r="F41" s="13">
        <v>175837.5</v>
      </c>
      <c r="G41" s="13">
        <f>SUM(F41*5)</f>
        <v>879187.5</v>
      </c>
      <c r="H41" s="7" t="s">
        <v>336</v>
      </c>
      <c r="I41" s="10">
        <v>44348</v>
      </c>
      <c r="J41" s="10">
        <v>45443</v>
      </c>
      <c r="K41" s="14">
        <v>44895</v>
      </c>
      <c r="L41" s="7" t="s">
        <v>179</v>
      </c>
      <c r="N41" s="7" t="s">
        <v>512</v>
      </c>
      <c r="O41" s="7" t="s">
        <v>513</v>
      </c>
      <c r="R41" s="7" t="s">
        <v>520</v>
      </c>
      <c r="S41" s="7">
        <v>321010</v>
      </c>
      <c r="U41" s="7" t="s">
        <v>657</v>
      </c>
    </row>
    <row r="42" spans="1:21" ht="34.5" customHeight="1" x14ac:dyDescent="0.25">
      <c r="A42" s="11">
        <v>2504</v>
      </c>
      <c r="B42" s="12" t="s">
        <v>654</v>
      </c>
      <c r="C42" s="7" t="s">
        <v>46</v>
      </c>
      <c r="D42" s="91" t="s">
        <v>658</v>
      </c>
      <c r="E42" s="12" t="s">
        <v>659</v>
      </c>
      <c r="F42" s="13">
        <v>317372.40000000002</v>
      </c>
      <c r="G42" s="13">
        <f>SUM(F42*5)</f>
        <v>1586862</v>
      </c>
      <c r="H42" s="7" t="s">
        <v>336</v>
      </c>
      <c r="I42" s="10">
        <v>44348</v>
      </c>
      <c r="J42" s="10">
        <v>45443</v>
      </c>
      <c r="K42" s="14">
        <v>44895</v>
      </c>
      <c r="L42" s="7" t="s">
        <v>179</v>
      </c>
      <c r="N42" s="7" t="s">
        <v>512</v>
      </c>
      <c r="O42" s="7" t="s">
        <v>513</v>
      </c>
      <c r="R42" s="7" t="s">
        <v>520</v>
      </c>
      <c r="S42" s="7">
        <v>321010</v>
      </c>
    </row>
    <row r="43" spans="1:21" ht="73.5" customHeight="1" x14ac:dyDescent="0.25">
      <c r="A43" s="11">
        <v>2585</v>
      </c>
      <c r="B43" s="12" t="s">
        <v>660</v>
      </c>
      <c r="C43" s="7" t="s">
        <v>46</v>
      </c>
      <c r="D43" s="12" t="s">
        <v>661</v>
      </c>
      <c r="E43" s="91" t="s">
        <v>662</v>
      </c>
      <c r="F43" s="13">
        <v>45468</v>
      </c>
      <c r="G43" s="13">
        <f>SUM(68202+79569)</f>
        <v>147771</v>
      </c>
      <c r="H43" s="7" t="s">
        <v>336</v>
      </c>
      <c r="I43" s="10">
        <v>43922</v>
      </c>
      <c r="J43" s="10">
        <v>45473</v>
      </c>
      <c r="K43" s="14">
        <v>44469</v>
      </c>
      <c r="L43" s="7" t="s">
        <v>122</v>
      </c>
      <c r="N43" s="7" t="s">
        <v>512</v>
      </c>
      <c r="O43" s="7" t="s">
        <v>513</v>
      </c>
      <c r="P43" s="14">
        <v>44048</v>
      </c>
      <c r="Q43" s="14" t="s">
        <v>663</v>
      </c>
      <c r="R43" s="7" t="s">
        <v>520</v>
      </c>
      <c r="S43" s="7">
        <v>321010</v>
      </c>
      <c r="U43" s="7">
        <v>321013</v>
      </c>
    </row>
    <row r="44" spans="1:21" ht="29.25" customHeight="1" x14ac:dyDescent="0.25">
      <c r="A44" s="11">
        <v>2585</v>
      </c>
      <c r="B44" s="12" t="s">
        <v>660</v>
      </c>
      <c r="C44" s="7" t="s">
        <v>46</v>
      </c>
      <c r="D44" s="12" t="s">
        <v>664</v>
      </c>
      <c r="E44" s="91" t="s">
        <v>665</v>
      </c>
      <c r="F44" s="13">
        <v>20688</v>
      </c>
      <c r="G44" s="13">
        <f>SUM(31032+36204)</f>
        <v>67236</v>
      </c>
      <c r="H44" s="7" t="s">
        <v>336</v>
      </c>
      <c r="I44" s="10">
        <v>43922</v>
      </c>
      <c r="J44" s="10">
        <v>45473</v>
      </c>
      <c r="K44" s="14">
        <v>44469</v>
      </c>
      <c r="L44" s="7" t="s">
        <v>122</v>
      </c>
      <c r="N44" s="7" t="s">
        <v>512</v>
      </c>
      <c r="O44" s="7" t="s">
        <v>513</v>
      </c>
      <c r="P44" s="14">
        <v>44048</v>
      </c>
      <c r="Q44" s="14" t="s">
        <v>663</v>
      </c>
      <c r="R44" s="7" t="s">
        <v>520</v>
      </c>
      <c r="S44" s="7">
        <v>3210103</v>
      </c>
      <c r="U44" s="7">
        <v>321012</v>
      </c>
    </row>
    <row r="45" spans="1:21" ht="48.75" hidden="1" customHeight="1" x14ac:dyDescent="0.25">
      <c r="A45" s="11">
        <v>1411</v>
      </c>
      <c r="B45" s="12" t="s">
        <v>666</v>
      </c>
      <c r="C45" s="7" t="s">
        <v>21</v>
      </c>
      <c r="D45" s="12" t="s">
        <v>666</v>
      </c>
      <c r="E45" s="12" t="s">
        <v>667</v>
      </c>
      <c r="F45" s="13">
        <v>404328</v>
      </c>
      <c r="G45" s="13">
        <v>1617312</v>
      </c>
      <c r="H45" s="7" t="s">
        <v>336</v>
      </c>
      <c r="I45" s="10">
        <v>44044</v>
      </c>
      <c r="J45" s="10">
        <v>45504</v>
      </c>
      <c r="K45" s="14">
        <v>44408</v>
      </c>
      <c r="L45" s="7" t="s">
        <v>122</v>
      </c>
      <c r="N45" s="7" t="s">
        <v>512</v>
      </c>
      <c r="O45" s="7" t="s">
        <v>513</v>
      </c>
      <c r="R45" s="7" t="s">
        <v>520</v>
      </c>
      <c r="S45" s="7">
        <v>322100</v>
      </c>
    </row>
    <row r="46" spans="1:21" ht="29.45" customHeight="1" x14ac:dyDescent="0.25">
      <c r="A46" s="11">
        <v>2257</v>
      </c>
      <c r="B46" s="12" t="s">
        <v>668</v>
      </c>
      <c r="C46" s="7" t="s">
        <v>46</v>
      </c>
      <c r="D46" s="12" t="s">
        <v>669</v>
      </c>
      <c r="E46" s="7" t="s">
        <v>670</v>
      </c>
      <c r="F46" s="13">
        <v>62769</v>
      </c>
      <c r="G46" s="13">
        <v>188307</v>
      </c>
      <c r="H46" s="7" t="s">
        <v>336</v>
      </c>
      <c r="I46" s="10">
        <v>44105</v>
      </c>
      <c r="J46" s="10">
        <v>45565</v>
      </c>
      <c r="K46" s="14">
        <v>44651</v>
      </c>
      <c r="L46" s="7" t="s">
        <v>671</v>
      </c>
      <c r="N46" s="7" t="s">
        <v>529</v>
      </c>
      <c r="O46" s="7" t="s">
        <v>513</v>
      </c>
      <c r="R46" s="7" t="s">
        <v>515</v>
      </c>
      <c r="S46" s="7">
        <v>401601</v>
      </c>
    </row>
    <row r="47" spans="1:21" ht="31.9" customHeight="1" x14ac:dyDescent="0.25">
      <c r="A47" s="11" t="s">
        <v>508</v>
      </c>
      <c r="B47" s="12" t="s">
        <v>672</v>
      </c>
      <c r="C47" s="7" t="s">
        <v>46</v>
      </c>
      <c r="D47" s="12" t="s">
        <v>673</v>
      </c>
      <c r="E47" s="7" t="s">
        <v>674</v>
      </c>
      <c r="F47" s="13">
        <v>36334</v>
      </c>
      <c r="G47" s="13">
        <v>181670</v>
      </c>
      <c r="H47" s="7" t="s">
        <v>336</v>
      </c>
      <c r="I47" s="10">
        <v>43739</v>
      </c>
      <c r="J47" s="10">
        <v>45565</v>
      </c>
      <c r="K47" s="14">
        <v>43921</v>
      </c>
      <c r="L47" s="7" t="s">
        <v>122</v>
      </c>
      <c r="N47" s="7" t="s">
        <v>512</v>
      </c>
      <c r="O47" s="7" t="s">
        <v>513</v>
      </c>
      <c r="P47" s="14">
        <v>44104</v>
      </c>
      <c r="Q47" s="14" t="s">
        <v>675</v>
      </c>
      <c r="R47" s="7" t="s">
        <v>515</v>
      </c>
      <c r="S47" s="8">
        <v>321899</v>
      </c>
      <c r="T47" s="7" t="s">
        <v>676</v>
      </c>
    </row>
    <row r="48" spans="1:21" ht="34.5" customHeight="1" x14ac:dyDescent="0.25">
      <c r="A48" s="11" t="s">
        <v>508</v>
      </c>
      <c r="B48" s="12" t="s">
        <v>677</v>
      </c>
      <c r="C48" s="7" t="s">
        <v>46</v>
      </c>
      <c r="D48" s="12" t="s">
        <v>678</v>
      </c>
      <c r="E48" s="7" t="s">
        <v>679</v>
      </c>
      <c r="F48" s="13">
        <v>36009</v>
      </c>
      <c r="G48" s="13">
        <v>180045</v>
      </c>
      <c r="H48" s="7" t="s">
        <v>336</v>
      </c>
      <c r="I48" s="10">
        <v>43739</v>
      </c>
      <c r="J48" s="10">
        <v>45565</v>
      </c>
      <c r="K48" s="14">
        <v>43921</v>
      </c>
      <c r="L48" s="7" t="s">
        <v>122</v>
      </c>
      <c r="N48" s="7" t="s">
        <v>512</v>
      </c>
      <c r="O48" s="7" t="s">
        <v>513</v>
      </c>
      <c r="P48" s="14">
        <v>44104</v>
      </c>
      <c r="Q48" s="14" t="s">
        <v>675</v>
      </c>
      <c r="R48" s="7" t="s">
        <v>515</v>
      </c>
      <c r="S48" s="7">
        <v>321899</v>
      </c>
      <c r="T48" s="7" t="s">
        <v>680</v>
      </c>
    </row>
    <row r="49" spans="1:21" ht="35.25" customHeight="1" x14ac:dyDescent="0.25">
      <c r="B49" s="12" t="s">
        <v>681</v>
      </c>
      <c r="C49" s="7" t="s">
        <v>46</v>
      </c>
      <c r="D49" s="12" t="s">
        <v>682</v>
      </c>
      <c r="E49" s="12" t="s">
        <v>683</v>
      </c>
      <c r="F49" s="13">
        <v>76502</v>
      </c>
      <c r="G49" s="13">
        <v>382510</v>
      </c>
      <c r="H49" s="7" t="s">
        <v>336</v>
      </c>
      <c r="I49" s="10">
        <v>43739</v>
      </c>
      <c r="J49" s="10">
        <v>45565</v>
      </c>
      <c r="K49" s="14" t="s">
        <v>684</v>
      </c>
      <c r="L49" s="7" t="s">
        <v>685</v>
      </c>
      <c r="N49" s="7" t="s">
        <v>512</v>
      </c>
      <c r="O49" s="7" t="s">
        <v>513</v>
      </c>
    </row>
    <row r="50" spans="1:21" ht="32.25" customHeight="1" x14ac:dyDescent="0.25">
      <c r="B50" s="12" t="s">
        <v>681</v>
      </c>
      <c r="C50" s="7" t="s">
        <v>46</v>
      </c>
      <c r="D50" s="12" t="s">
        <v>686</v>
      </c>
      <c r="E50" s="12" t="s">
        <v>683</v>
      </c>
      <c r="F50" s="13">
        <v>48692</v>
      </c>
      <c r="G50" s="13">
        <v>243460</v>
      </c>
      <c r="H50" s="7" t="s">
        <v>336</v>
      </c>
      <c r="I50" s="10">
        <v>43739</v>
      </c>
      <c r="J50" s="10">
        <v>45565</v>
      </c>
      <c r="K50" s="14" t="s">
        <v>684</v>
      </c>
      <c r="L50" s="7" t="s">
        <v>685</v>
      </c>
      <c r="N50" s="7" t="s">
        <v>512</v>
      </c>
      <c r="O50" s="7" t="s">
        <v>513</v>
      </c>
    </row>
    <row r="51" spans="1:21" ht="15.75" customHeight="1" x14ac:dyDescent="0.25">
      <c r="B51" s="12" t="s">
        <v>681</v>
      </c>
      <c r="C51" s="7" t="s">
        <v>46</v>
      </c>
      <c r="D51" s="12" t="s">
        <v>687</v>
      </c>
      <c r="E51" s="12" t="s">
        <v>688</v>
      </c>
      <c r="F51" s="13">
        <v>49850</v>
      </c>
      <c r="G51" s="13">
        <v>249250</v>
      </c>
      <c r="H51" s="7" t="s">
        <v>336</v>
      </c>
      <c r="I51" s="10">
        <v>43739</v>
      </c>
      <c r="J51" s="10">
        <v>45565</v>
      </c>
      <c r="K51" s="14" t="s">
        <v>684</v>
      </c>
      <c r="L51" s="7" t="s">
        <v>685</v>
      </c>
      <c r="N51" s="7" t="s">
        <v>512</v>
      </c>
      <c r="O51" s="7" t="s">
        <v>513</v>
      </c>
    </row>
    <row r="52" spans="1:21" ht="15.75" customHeight="1" x14ac:dyDescent="0.25">
      <c r="B52" s="12" t="s">
        <v>681</v>
      </c>
      <c r="C52" s="7" t="s">
        <v>46</v>
      </c>
      <c r="D52" s="12" t="s">
        <v>689</v>
      </c>
      <c r="E52" s="12" t="s">
        <v>690</v>
      </c>
      <c r="F52" s="13">
        <v>58200</v>
      </c>
      <c r="G52" s="13">
        <v>291000</v>
      </c>
      <c r="H52" s="7" t="s">
        <v>336</v>
      </c>
      <c r="I52" s="10">
        <v>43739</v>
      </c>
      <c r="J52" s="10">
        <v>45565</v>
      </c>
      <c r="K52" s="14" t="s">
        <v>684</v>
      </c>
      <c r="L52" s="7" t="s">
        <v>685</v>
      </c>
      <c r="N52" s="7" t="s">
        <v>512</v>
      </c>
      <c r="O52" s="7" t="s">
        <v>513</v>
      </c>
    </row>
    <row r="53" spans="1:21" ht="15.75" customHeight="1" x14ac:dyDescent="0.25">
      <c r="A53" s="11">
        <v>2919</v>
      </c>
      <c r="B53" s="12" t="s">
        <v>691</v>
      </c>
      <c r="C53" s="7" t="s">
        <v>101</v>
      </c>
      <c r="D53" s="12" t="s">
        <v>692</v>
      </c>
      <c r="E53" s="12" t="s">
        <v>693</v>
      </c>
      <c r="F53" s="13">
        <v>5975</v>
      </c>
      <c r="G53" s="13">
        <v>11950</v>
      </c>
      <c r="H53" s="7" t="s">
        <v>51</v>
      </c>
      <c r="I53" s="10">
        <v>44851</v>
      </c>
      <c r="J53" s="10">
        <v>45581</v>
      </c>
      <c r="K53" s="14">
        <v>45215</v>
      </c>
      <c r="L53" s="7" t="s">
        <v>542</v>
      </c>
      <c r="M53" s="7" t="s">
        <v>51</v>
      </c>
      <c r="N53" s="7" t="s">
        <v>565</v>
      </c>
      <c r="O53" s="7" t="s">
        <v>513</v>
      </c>
      <c r="R53" s="7" t="s">
        <v>576</v>
      </c>
    </row>
    <row r="54" spans="1:21" ht="15.75" customHeight="1" x14ac:dyDescent="0.25">
      <c r="A54" s="11">
        <v>2919</v>
      </c>
      <c r="B54" s="12" t="s">
        <v>694</v>
      </c>
      <c r="C54" s="7" t="s">
        <v>695</v>
      </c>
      <c r="D54" s="12" t="s">
        <v>692</v>
      </c>
      <c r="E54" s="12" t="s">
        <v>696</v>
      </c>
      <c r="F54" s="13">
        <v>14063</v>
      </c>
      <c r="G54" s="13">
        <v>28126</v>
      </c>
      <c r="H54" s="7" t="s">
        <v>51</v>
      </c>
      <c r="I54" s="10">
        <v>44851</v>
      </c>
      <c r="J54" s="10">
        <v>45581</v>
      </c>
      <c r="K54" s="14">
        <v>45215</v>
      </c>
      <c r="L54" s="7" t="s">
        <v>542</v>
      </c>
      <c r="M54" s="7" t="s">
        <v>51</v>
      </c>
      <c r="N54" s="7" t="s">
        <v>565</v>
      </c>
      <c r="O54" s="7" t="s">
        <v>513</v>
      </c>
      <c r="R54" s="7" t="s">
        <v>576</v>
      </c>
    </row>
    <row r="55" spans="1:21" ht="15.75" customHeight="1" x14ac:dyDescent="0.25">
      <c r="A55" s="11">
        <v>2229</v>
      </c>
      <c r="B55" s="12" t="s">
        <v>697</v>
      </c>
      <c r="C55" s="7" t="s">
        <v>46</v>
      </c>
      <c r="D55" s="12" t="s">
        <v>698</v>
      </c>
      <c r="E55" s="7" t="s">
        <v>699</v>
      </c>
      <c r="F55" s="13">
        <v>311467</v>
      </c>
      <c r="G55" s="13">
        <v>1245868</v>
      </c>
      <c r="H55" s="7" t="s">
        <v>336</v>
      </c>
      <c r="I55" s="10">
        <v>44135</v>
      </c>
      <c r="J55" s="10">
        <v>45595</v>
      </c>
      <c r="K55" s="14">
        <v>45046</v>
      </c>
      <c r="L55" s="7" t="s">
        <v>179</v>
      </c>
      <c r="N55" s="7" t="s">
        <v>512</v>
      </c>
      <c r="O55" s="7" t="s">
        <v>513</v>
      </c>
      <c r="P55" s="14">
        <v>44105</v>
      </c>
      <c r="Q55" s="14" t="s">
        <v>514</v>
      </c>
      <c r="R55" s="7" t="s">
        <v>515</v>
      </c>
      <c r="S55" s="7">
        <v>321899</v>
      </c>
      <c r="T55" s="7" t="s">
        <v>680</v>
      </c>
    </row>
    <row r="56" spans="1:21" ht="28.15" customHeight="1" x14ac:dyDescent="0.25">
      <c r="A56" s="11" t="s">
        <v>700</v>
      </c>
      <c r="B56" s="12" t="s">
        <v>701</v>
      </c>
      <c r="C56" s="7" t="s">
        <v>46</v>
      </c>
      <c r="D56" s="12" t="s">
        <v>702</v>
      </c>
      <c r="E56" s="7" t="s">
        <v>703</v>
      </c>
      <c r="F56" s="13" t="s">
        <v>704</v>
      </c>
      <c r="G56" s="13">
        <v>2315217</v>
      </c>
      <c r="H56" s="7" t="s">
        <v>336</v>
      </c>
      <c r="I56" s="10">
        <v>44501</v>
      </c>
      <c r="J56" s="10">
        <v>45596</v>
      </c>
      <c r="K56" s="14" t="s">
        <v>705</v>
      </c>
      <c r="L56" s="7" t="s">
        <v>706</v>
      </c>
      <c r="N56" s="7" t="s">
        <v>512</v>
      </c>
      <c r="O56" s="7" t="s">
        <v>513</v>
      </c>
      <c r="R56" s="7" t="s">
        <v>553</v>
      </c>
      <c r="S56" s="7">
        <v>321010</v>
      </c>
      <c r="T56" s="7" t="s">
        <v>707</v>
      </c>
      <c r="U56" s="7" t="s">
        <v>533</v>
      </c>
    </row>
    <row r="57" spans="1:21" ht="15.75" customHeight="1" x14ac:dyDescent="0.25">
      <c r="A57" s="11" t="s">
        <v>508</v>
      </c>
      <c r="B57" s="12" t="s">
        <v>708</v>
      </c>
      <c r="C57" s="7" t="s">
        <v>46</v>
      </c>
      <c r="D57" s="12" t="s">
        <v>709</v>
      </c>
      <c r="E57" s="7" t="s">
        <v>710</v>
      </c>
      <c r="F57" s="13">
        <v>136000</v>
      </c>
      <c r="G57" s="13">
        <v>730925</v>
      </c>
      <c r="H57" s="7" t="s">
        <v>336</v>
      </c>
      <c r="I57" s="10">
        <v>43556</v>
      </c>
      <c r="J57" s="10">
        <v>45596</v>
      </c>
      <c r="K57" s="14">
        <v>44316</v>
      </c>
      <c r="L57" s="7" t="s">
        <v>122</v>
      </c>
      <c r="N57" s="7" t="s">
        <v>512</v>
      </c>
      <c r="O57" s="7" t="s">
        <v>513</v>
      </c>
      <c r="P57" s="14">
        <v>44105</v>
      </c>
      <c r="Q57" s="14" t="s">
        <v>514</v>
      </c>
      <c r="R57" s="7" t="s">
        <v>515</v>
      </c>
      <c r="S57" s="7">
        <v>321899</v>
      </c>
      <c r="T57" s="7" t="s">
        <v>680</v>
      </c>
    </row>
    <row r="58" spans="1:21" ht="30" hidden="1" customHeight="1" x14ac:dyDescent="0.25">
      <c r="A58" s="11">
        <v>3083</v>
      </c>
      <c r="B58" s="12" t="s">
        <v>711</v>
      </c>
      <c r="C58" s="7" t="s">
        <v>21</v>
      </c>
      <c r="D58" s="12" t="s">
        <v>712</v>
      </c>
      <c r="E58" s="12" t="s">
        <v>713</v>
      </c>
      <c r="F58" s="13">
        <v>2000</v>
      </c>
      <c r="G58" s="13">
        <v>8000</v>
      </c>
      <c r="H58" s="7" t="s">
        <v>336</v>
      </c>
      <c r="I58" s="10">
        <v>44927</v>
      </c>
      <c r="J58" s="10">
        <v>45656</v>
      </c>
      <c r="K58" s="14">
        <v>45078</v>
      </c>
      <c r="L58" s="7" t="s">
        <v>714</v>
      </c>
      <c r="N58" s="7" t="s">
        <v>715</v>
      </c>
      <c r="O58" s="7" t="s">
        <v>513</v>
      </c>
      <c r="P58" s="14" t="s">
        <v>336</v>
      </c>
      <c r="R58" s="7" t="s">
        <v>576</v>
      </c>
    </row>
    <row r="59" spans="1:21" ht="28.5" customHeight="1" x14ac:dyDescent="0.25">
      <c r="A59" s="11">
        <v>3083</v>
      </c>
      <c r="B59" s="12" t="s">
        <v>716</v>
      </c>
      <c r="C59" s="7" t="s">
        <v>46</v>
      </c>
      <c r="D59" s="12" t="s">
        <v>712</v>
      </c>
      <c r="E59" s="12" t="s">
        <v>713</v>
      </c>
      <c r="F59" s="13">
        <v>6000</v>
      </c>
      <c r="G59" s="13">
        <v>24000</v>
      </c>
      <c r="H59" s="7" t="s">
        <v>336</v>
      </c>
      <c r="I59" s="10">
        <v>44927</v>
      </c>
      <c r="J59" s="10">
        <v>45656</v>
      </c>
      <c r="K59" s="14">
        <v>45078</v>
      </c>
      <c r="L59" s="7" t="s">
        <v>717</v>
      </c>
      <c r="N59" s="7" t="s">
        <v>715</v>
      </c>
      <c r="O59" s="7" t="s">
        <v>513</v>
      </c>
      <c r="P59" s="14" t="s">
        <v>336</v>
      </c>
      <c r="R59" s="7" t="s">
        <v>576</v>
      </c>
    </row>
    <row r="60" spans="1:21" ht="15.75" customHeight="1" x14ac:dyDescent="0.25">
      <c r="A60" s="11">
        <v>2288</v>
      </c>
      <c r="B60" s="12" t="s">
        <v>718</v>
      </c>
      <c r="C60" s="7" t="s">
        <v>101</v>
      </c>
      <c r="D60" s="12" t="s">
        <v>719</v>
      </c>
      <c r="E60" s="7" t="s">
        <v>720</v>
      </c>
      <c r="F60" s="13">
        <v>9988704</v>
      </c>
      <c r="G60" s="13">
        <v>63557550</v>
      </c>
      <c r="H60" s="7" t="s">
        <v>336</v>
      </c>
      <c r="I60" s="10">
        <v>43101</v>
      </c>
      <c r="J60" s="10">
        <v>45657</v>
      </c>
      <c r="K60" s="14">
        <v>45107</v>
      </c>
      <c r="L60" s="7" t="s">
        <v>179</v>
      </c>
      <c r="N60" s="7" t="s">
        <v>721</v>
      </c>
      <c r="O60" s="7" t="s">
        <v>513</v>
      </c>
      <c r="R60" s="7" t="s">
        <v>515</v>
      </c>
      <c r="S60" s="7">
        <v>401204</v>
      </c>
      <c r="U60" s="7">
        <v>401209</v>
      </c>
    </row>
    <row r="61" spans="1:21" ht="15.75" customHeight="1" x14ac:dyDescent="0.25">
      <c r="A61" s="11">
        <v>2267</v>
      </c>
      <c r="B61" s="12" t="s">
        <v>722</v>
      </c>
      <c r="C61" s="7" t="s">
        <v>46</v>
      </c>
      <c r="D61" s="12" t="s">
        <v>723</v>
      </c>
      <c r="E61" s="12" t="s">
        <v>724</v>
      </c>
      <c r="F61" s="13">
        <v>611000</v>
      </c>
      <c r="G61" s="13">
        <v>4888000</v>
      </c>
      <c r="H61" s="7" t="s">
        <v>336</v>
      </c>
      <c r="I61" s="10">
        <v>44228</v>
      </c>
      <c r="J61" s="10">
        <v>45688</v>
      </c>
      <c r="K61" s="14">
        <v>45138</v>
      </c>
      <c r="L61" s="7" t="s">
        <v>127</v>
      </c>
      <c r="N61" s="7" t="s">
        <v>512</v>
      </c>
      <c r="O61" s="7" t="s">
        <v>513</v>
      </c>
      <c r="R61" s="7" t="s">
        <v>520</v>
      </c>
      <c r="S61" s="7">
        <v>322100</v>
      </c>
    </row>
    <row r="62" spans="1:21" ht="15.75" hidden="1" customHeight="1" x14ac:dyDescent="0.25">
      <c r="A62" s="11">
        <v>2836</v>
      </c>
      <c r="B62" s="12" t="s">
        <v>725</v>
      </c>
      <c r="C62" s="7" t="s">
        <v>21</v>
      </c>
      <c r="D62" s="12" t="s">
        <v>726</v>
      </c>
      <c r="E62" s="12" t="s">
        <v>727</v>
      </c>
      <c r="F62" s="13">
        <v>51800</v>
      </c>
      <c r="G62" s="53" t="s">
        <v>728</v>
      </c>
      <c r="H62" s="7" t="s">
        <v>336</v>
      </c>
      <c r="I62" s="10">
        <v>44621</v>
      </c>
      <c r="J62" s="10">
        <v>45716</v>
      </c>
      <c r="K62" s="14">
        <v>44805</v>
      </c>
      <c r="L62" s="7" t="s">
        <v>542</v>
      </c>
      <c r="N62" s="7" t="s">
        <v>512</v>
      </c>
      <c r="O62" s="7" t="s">
        <v>513</v>
      </c>
    </row>
    <row r="63" spans="1:21" ht="31.15" hidden="1" customHeight="1" x14ac:dyDescent="0.25">
      <c r="A63" s="11">
        <v>2835</v>
      </c>
      <c r="B63" s="12" t="s">
        <v>729</v>
      </c>
      <c r="C63" s="7" t="s">
        <v>21</v>
      </c>
      <c r="D63" s="12" t="s">
        <v>730</v>
      </c>
      <c r="E63" s="12" t="s">
        <v>731</v>
      </c>
      <c r="F63" s="13">
        <v>61892</v>
      </c>
      <c r="G63" s="53" t="s">
        <v>732</v>
      </c>
      <c r="H63" s="7" t="s">
        <v>336</v>
      </c>
      <c r="I63" s="10">
        <v>44621</v>
      </c>
      <c r="J63" s="10">
        <v>45716</v>
      </c>
      <c r="K63" s="14">
        <v>44805</v>
      </c>
      <c r="L63" s="7" t="s">
        <v>542</v>
      </c>
      <c r="N63" s="7" t="s">
        <v>512</v>
      </c>
      <c r="O63" s="7" t="s">
        <v>513</v>
      </c>
    </row>
    <row r="64" spans="1:21" ht="15.75" customHeight="1" x14ac:dyDescent="0.25">
      <c r="A64" s="11" t="s">
        <v>508</v>
      </c>
      <c r="B64" s="12" t="s">
        <v>733</v>
      </c>
      <c r="C64" s="7" t="s">
        <v>46</v>
      </c>
      <c r="D64" s="12" t="s">
        <v>734</v>
      </c>
      <c r="E64" s="12" t="s">
        <v>735</v>
      </c>
      <c r="F64" s="13">
        <v>8092</v>
      </c>
      <c r="G64" s="13">
        <v>40145</v>
      </c>
      <c r="H64" s="7" t="s">
        <v>336</v>
      </c>
      <c r="I64" s="10">
        <v>43556</v>
      </c>
      <c r="J64" s="10">
        <v>45747</v>
      </c>
      <c r="K64" s="14">
        <v>44104</v>
      </c>
      <c r="L64" s="7" t="s">
        <v>122</v>
      </c>
      <c r="N64" s="7" t="s">
        <v>512</v>
      </c>
      <c r="O64" s="7" t="s">
        <v>513</v>
      </c>
      <c r="P64" s="14">
        <v>44105</v>
      </c>
      <c r="Q64" s="14" t="s">
        <v>514</v>
      </c>
      <c r="R64" s="8" t="s">
        <v>515</v>
      </c>
    </row>
    <row r="65" spans="1:21" ht="15.75" customHeight="1" x14ac:dyDescent="0.25">
      <c r="A65" s="11" t="s">
        <v>508</v>
      </c>
      <c r="B65" s="12" t="s">
        <v>736</v>
      </c>
      <c r="C65" s="7" t="s">
        <v>46</v>
      </c>
      <c r="D65" s="12" t="s">
        <v>737</v>
      </c>
      <c r="E65" s="7" t="s">
        <v>738</v>
      </c>
      <c r="F65" s="13">
        <v>571533</v>
      </c>
      <c r="G65" s="13">
        <v>2857665</v>
      </c>
      <c r="H65" s="7" t="s">
        <v>336</v>
      </c>
      <c r="I65" s="10">
        <v>43556</v>
      </c>
      <c r="J65" s="10">
        <v>45747</v>
      </c>
      <c r="K65" s="14">
        <v>44104</v>
      </c>
      <c r="L65" s="7" t="s">
        <v>122</v>
      </c>
      <c r="N65" s="7" t="s">
        <v>512</v>
      </c>
      <c r="O65" s="7" t="s">
        <v>513</v>
      </c>
      <c r="P65" s="14">
        <v>44105</v>
      </c>
      <c r="Q65" s="14" t="s">
        <v>514</v>
      </c>
      <c r="R65" s="7" t="s">
        <v>515</v>
      </c>
      <c r="S65" s="7">
        <v>321899</v>
      </c>
      <c r="T65" s="7" t="s">
        <v>680</v>
      </c>
      <c r="U65" s="7">
        <v>322001</v>
      </c>
    </row>
    <row r="66" spans="1:21" ht="15.75" customHeight="1" x14ac:dyDescent="0.25">
      <c r="A66" s="11" t="s">
        <v>508</v>
      </c>
      <c r="B66" s="12" t="s">
        <v>739</v>
      </c>
      <c r="C66" s="7" t="s">
        <v>46</v>
      </c>
      <c r="D66" s="12" t="s">
        <v>740</v>
      </c>
      <c r="E66" s="7" t="s">
        <v>741</v>
      </c>
      <c r="F66" s="13">
        <v>255036</v>
      </c>
      <c r="G66" s="13">
        <v>1933430</v>
      </c>
      <c r="H66" s="7" t="s">
        <v>336</v>
      </c>
      <c r="I66" s="10">
        <v>43556</v>
      </c>
      <c r="J66" s="10">
        <v>45747</v>
      </c>
      <c r="K66" s="14">
        <v>44104</v>
      </c>
      <c r="L66" s="7" t="s">
        <v>122</v>
      </c>
      <c r="N66" s="7" t="s">
        <v>512</v>
      </c>
      <c r="O66" s="7" t="s">
        <v>513</v>
      </c>
      <c r="P66" s="14">
        <v>44105</v>
      </c>
      <c r="Q66" s="14" t="s">
        <v>514</v>
      </c>
      <c r="R66" s="7" t="s">
        <v>515</v>
      </c>
      <c r="S66" s="7">
        <v>321899</v>
      </c>
      <c r="T66" s="7" t="s">
        <v>680</v>
      </c>
    </row>
    <row r="67" spans="1:21" customFormat="1" ht="30" x14ac:dyDescent="0.25">
      <c r="A67" s="11">
        <v>1581</v>
      </c>
      <c r="B67" s="12" t="s">
        <v>742</v>
      </c>
      <c r="C67" s="7" t="s">
        <v>46</v>
      </c>
      <c r="D67" s="12" t="s">
        <v>743</v>
      </c>
      <c r="E67" s="12" t="s">
        <v>744</v>
      </c>
      <c r="F67" s="13">
        <v>208000</v>
      </c>
      <c r="G67" s="13">
        <v>208000</v>
      </c>
      <c r="H67" s="7" t="s">
        <v>336</v>
      </c>
      <c r="I67" s="10">
        <v>43922</v>
      </c>
      <c r="J67" s="10">
        <v>45747</v>
      </c>
      <c r="K67" s="14">
        <v>44286</v>
      </c>
      <c r="L67" s="7" t="s">
        <v>122</v>
      </c>
      <c r="M67" s="7"/>
      <c r="N67" s="7" t="s">
        <v>529</v>
      </c>
      <c r="O67" s="7" t="s">
        <v>513</v>
      </c>
      <c r="P67" s="14"/>
      <c r="Q67" s="14"/>
      <c r="R67" s="8" t="s">
        <v>515</v>
      </c>
      <c r="S67" s="7"/>
      <c r="T67" s="7"/>
      <c r="U67" s="7"/>
    </row>
    <row r="68" spans="1:21" ht="15.75" hidden="1" customHeight="1" x14ac:dyDescent="0.25">
      <c r="A68" s="11">
        <v>2598</v>
      </c>
      <c r="B68" s="12" t="s">
        <v>745</v>
      </c>
      <c r="C68" s="7" t="s">
        <v>21</v>
      </c>
      <c r="D68" s="12" t="s">
        <v>746</v>
      </c>
      <c r="E68" s="7" t="s">
        <v>747</v>
      </c>
      <c r="F68" s="13">
        <v>475240</v>
      </c>
      <c r="G68" s="13">
        <v>2376200</v>
      </c>
      <c r="H68" s="7" t="s">
        <v>336</v>
      </c>
      <c r="I68" s="10">
        <v>45017</v>
      </c>
      <c r="J68" s="10">
        <v>45747</v>
      </c>
      <c r="K68" s="14">
        <v>45381</v>
      </c>
      <c r="L68" s="7" t="s">
        <v>122</v>
      </c>
      <c r="N68" s="7" t="s">
        <v>748</v>
      </c>
      <c r="O68" s="7" t="s">
        <v>513</v>
      </c>
      <c r="P68" s="14">
        <v>45042</v>
      </c>
      <c r="Q68" s="14" t="s">
        <v>749</v>
      </c>
      <c r="R68" s="7" t="s">
        <v>602</v>
      </c>
      <c r="S68" s="7">
        <v>321021</v>
      </c>
      <c r="T68" s="7" t="s">
        <v>750</v>
      </c>
      <c r="U68" s="7" t="s">
        <v>533</v>
      </c>
    </row>
    <row r="69" spans="1:21" ht="15.75" customHeight="1" x14ac:dyDescent="0.25">
      <c r="A69" s="11">
        <v>2598</v>
      </c>
      <c r="B69" s="12" t="s">
        <v>751</v>
      </c>
      <c r="C69" s="7" t="s">
        <v>101</v>
      </c>
      <c r="D69" s="12" t="s">
        <v>752</v>
      </c>
      <c r="E69" s="7" t="s">
        <v>747</v>
      </c>
      <c r="F69" s="13">
        <v>678401</v>
      </c>
      <c r="G69" s="13">
        <v>1356802</v>
      </c>
      <c r="H69" s="7" t="s">
        <v>336</v>
      </c>
      <c r="I69" s="10">
        <v>45017</v>
      </c>
      <c r="J69" s="10">
        <v>45747</v>
      </c>
      <c r="K69" s="14">
        <v>45383</v>
      </c>
      <c r="L69" s="7" t="s">
        <v>122</v>
      </c>
      <c r="N69" s="7" t="s">
        <v>748</v>
      </c>
      <c r="O69" s="7" t="s">
        <v>513</v>
      </c>
      <c r="P69" s="14">
        <v>45042</v>
      </c>
    </row>
    <row r="70" spans="1:21" ht="15.75" customHeight="1" x14ac:dyDescent="0.25">
      <c r="A70" s="11" t="s">
        <v>508</v>
      </c>
      <c r="B70" s="12" t="s">
        <v>753</v>
      </c>
      <c r="C70" s="7" t="s">
        <v>46</v>
      </c>
      <c r="D70" s="12" t="s">
        <v>754</v>
      </c>
      <c r="E70" s="12" t="s">
        <v>755</v>
      </c>
      <c r="F70" s="13">
        <v>39980</v>
      </c>
      <c r="G70" s="13">
        <v>199900</v>
      </c>
      <c r="H70" s="7" t="s">
        <v>336</v>
      </c>
      <c r="I70" s="10">
        <v>43922</v>
      </c>
      <c r="J70" s="10">
        <v>45747</v>
      </c>
      <c r="K70" s="14">
        <v>44469</v>
      </c>
      <c r="L70" s="7" t="s">
        <v>542</v>
      </c>
      <c r="N70" s="7" t="s">
        <v>512</v>
      </c>
      <c r="O70" s="7" t="s">
        <v>513</v>
      </c>
      <c r="R70" s="8" t="s">
        <v>638</v>
      </c>
    </row>
    <row r="71" spans="1:21" ht="15.75" customHeight="1" x14ac:dyDescent="0.25">
      <c r="A71" s="11">
        <v>2287</v>
      </c>
      <c r="B71" s="12" t="s">
        <v>756</v>
      </c>
      <c r="C71" s="7" t="s">
        <v>46</v>
      </c>
      <c r="D71" s="12" t="s">
        <v>757</v>
      </c>
      <c r="E71" s="7" t="s">
        <v>758</v>
      </c>
      <c r="F71" s="13">
        <v>124301</v>
      </c>
      <c r="G71" s="13">
        <v>595625</v>
      </c>
      <c r="H71" s="7" t="s">
        <v>336</v>
      </c>
      <c r="I71" s="10">
        <v>43922</v>
      </c>
      <c r="J71" s="10">
        <v>45747</v>
      </c>
      <c r="K71" s="14">
        <v>44469</v>
      </c>
      <c r="L71" s="7" t="s">
        <v>122</v>
      </c>
      <c r="N71" s="7" t="s">
        <v>529</v>
      </c>
      <c r="O71" s="7" t="s">
        <v>513</v>
      </c>
      <c r="R71" s="7" t="s">
        <v>515</v>
      </c>
      <c r="S71" s="8">
        <v>401603</v>
      </c>
    </row>
    <row r="72" spans="1:21" ht="15.75" customHeight="1" x14ac:dyDescent="0.25">
      <c r="A72" s="11">
        <v>2004</v>
      </c>
      <c r="B72" s="12" t="s">
        <v>759</v>
      </c>
      <c r="C72" s="7" t="s">
        <v>46</v>
      </c>
      <c r="D72" s="12" t="s">
        <v>760</v>
      </c>
      <c r="E72" s="12" t="s">
        <v>761</v>
      </c>
      <c r="F72" s="13">
        <v>1231774</v>
      </c>
      <c r="G72" s="13">
        <v>7187532</v>
      </c>
      <c r="H72" s="7" t="s">
        <v>336</v>
      </c>
      <c r="I72" s="10">
        <v>43227</v>
      </c>
      <c r="J72" s="10">
        <v>45747</v>
      </c>
      <c r="K72" s="14">
        <v>43799</v>
      </c>
      <c r="L72" s="7" t="s">
        <v>179</v>
      </c>
      <c r="N72" s="7" t="s">
        <v>512</v>
      </c>
      <c r="O72" s="7" t="s">
        <v>513</v>
      </c>
      <c r="P72" s="14">
        <v>44062</v>
      </c>
      <c r="Q72" s="14" t="s">
        <v>762</v>
      </c>
      <c r="R72" s="7" t="s">
        <v>576</v>
      </c>
      <c r="S72" s="7">
        <v>322001</v>
      </c>
    </row>
    <row r="73" spans="1:21" ht="15.75" customHeight="1" x14ac:dyDescent="0.25">
      <c r="A73" s="11" t="s">
        <v>508</v>
      </c>
      <c r="B73" s="12" t="s">
        <v>763</v>
      </c>
      <c r="C73" s="7" t="s">
        <v>46</v>
      </c>
      <c r="D73" s="12" t="s">
        <v>764</v>
      </c>
      <c r="E73" s="7" t="s">
        <v>765</v>
      </c>
      <c r="F73" s="13">
        <v>99034</v>
      </c>
      <c r="G73" s="13">
        <v>495170</v>
      </c>
      <c r="H73" s="7" t="s">
        <v>336</v>
      </c>
      <c r="I73" s="10">
        <v>43892</v>
      </c>
      <c r="J73" s="10">
        <v>45747</v>
      </c>
      <c r="K73" s="14">
        <v>44469</v>
      </c>
      <c r="L73" s="7" t="s">
        <v>127</v>
      </c>
      <c r="N73" s="7" t="s">
        <v>512</v>
      </c>
      <c r="O73" s="7" t="s">
        <v>513</v>
      </c>
      <c r="P73" s="14">
        <v>44440</v>
      </c>
      <c r="Q73" s="14" t="s">
        <v>514</v>
      </c>
      <c r="R73" s="7" t="s">
        <v>515</v>
      </c>
      <c r="S73" s="7">
        <v>321899</v>
      </c>
      <c r="T73" s="7" t="s">
        <v>766</v>
      </c>
      <c r="U73" s="7">
        <v>322001</v>
      </c>
    </row>
    <row r="74" spans="1:21" ht="15.75" hidden="1" customHeight="1" x14ac:dyDescent="0.25">
      <c r="A74" s="11">
        <v>2643</v>
      </c>
      <c r="B74" s="12" t="s">
        <v>767</v>
      </c>
      <c r="C74" s="7" t="s">
        <v>21</v>
      </c>
      <c r="D74" s="12" t="s">
        <v>767</v>
      </c>
      <c r="E74" s="12" t="s">
        <v>768</v>
      </c>
      <c r="F74" s="13">
        <v>25000</v>
      </c>
      <c r="G74" s="13">
        <v>100000</v>
      </c>
      <c r="H74" s="7" t="s">
        <v>336</v>
      </c>
      <c r="I74" s="10">
        <v>44287</v>
      </c>
      <c r="J74" s="10">
        <v>45747</v>
      </c>
      <c r="K74" s="14">
        <v>44470</v>
      </c>
      <c r="L74" s="7" t="s">
        <v>542</v>
      </c>
      <c r="M74" s="7" t="s">
        <v>51</v>
      </c>
      <c r="N74" s="7" t="s">
        <v>512</v>
      </c>
      <c r="O74" s="7" t="s">
        <v>513</v>
      </c>
    </row>
    <row r="75" spans="1:21" ht="15.75" customHeight="1" x14ac:dyDescent="0.25">
      <c r="A75" s="11">
        <v>2280</v>
      </c>
      <c r="B75" s="12" t="s">
        <v>769</v>
      </c>
      <c r="C75" s="7" t="s">
        <v>770</v>
      </c>
      <c r="D75" s="12" t="s">
        <v>771</v>
      </c>
      <c r="E75" s="12" t="s">
        <v>772</v>
      </c>
      <c r="F75" s="13">
        <v>258798</v>
      </c>
      <c r="G75" s="13">
        <v>1293990</v>
      </c>
      <c r="H75" s="7" t="s">
        <v>336</v>
      </c>
      <c r="I75" s="10">
        <v>43922</v>
      </c>
      <c r="J75" s="10">
        <v>45747</v>
      </c>
      <c r="K75" s="14" t="s">
        <v>773</v>
      </c>
      <c r="L75" s="7" t="s">
        <v>774</v>
      </c>
      <c r="M75" s="7" t="s">
        <v>51</v>
      </c>
      <c r="N75" s="7" t="s">
        <v>512</v>
      </c>
      <c r="O75" s="7" t="s">
        <v>513</v>
      </c>
      <c r="R75" s="7" t="s">
        <v>520</v>
      </c>
      <c r="S75" s="7" t="s">
        <v>638</v>
      </c>
    </row>
    <row r="76" spans="1:21" ht="15.75" customHeight="1" x14ac:dyDescent="0.25">
      <c r="A76" s="11">
        <v>2881</v>
      </c>
      <c r="B76" s="12" t="s">
        <v>775</v>
      </c>
      <c r="C76" s="7" t="s">
        <v>101</v>
      </c>
      <c r="D76" s="12" t="s">
        <v>776</v>
      </c>
      <c r="E76" s="12" t="s">
        <v>777</v>
      </c>
      <c r="F76" s="13">
        <v>52000</v>
      </c>
      <c r="G76" s="13" t="s">
        <v>778</v>
      </c>
      <c r="H76" s="7" t="s">
        <v>336</v>
      </c>
      <c r="I76" s="10">
        <v>44652</v>
      </c>
      <c r="J76" s="10">
        <v>45747</v>
      </c>
      <c r="K76" s="14">
        <v>45199</v>
      </c>
      <c r="L76" s="7" t="s">
        <v>671</v>
      </c>
      <c r="N76" s="7" t="s">
        <v>565</v>
      </c>
      <c r="O76" s="7" t="s">
        <v>513</v>
      </c>
      <c r="R76" s="7" t="s">
        <v>576</v>
      </c>
      <c r="S76" s="7">
        <v>319999</v>
      </c>
    </row>
    <row r="77" spans="1:21" ht="15.75" customHeight="1" x14ac:dyDescent="0.25">
      <c r="A77" s="11">
        <v>1755</v>
      </c>
      <c r="B77" s="12" t="s">
        <v>779</v>
      </c>
      <c r="C77" s="7" t="s">
        <v>101</v>
      </c>
      <c r="D77" s="12" t="s">
        <v>780</v>
      </c>
      <c r="E77" s="12" t="s">
        <v>781</v>
      </c>
      <c r="F77" s="13">
        <v>1917600</v>
      </c>
      <c r="G77" s="13">
        <v>9588000</v>
      </c>
      <c r="H77" s="7" t="s">
        <v>336</v>
      </c>
      <c r="I77" s="10">
        <v>44652</v>
      </c>
      <c r="J77" s="10">
        <v>45747</v>
      </c>
      <c r="K77" s="14">
        <v>45199</v>
      </c>
      <c r="L77" s="7" t="s">
        <v>122</v>
      </c>
      <c r="N77" s="7" t="s">
        <v>512</v>
      </c>
      <c r="O77" s="7" t="s">
        <v>513</v>
      </c>
      <c r="R77" s="7" t="s">
        <v>576</v>
      </c>
      <c r="S77" s="7">
        <v>151513</v>
      </c>
      <c r="U77" s="7">
        <v>311200</v>
      </c>
    </row>
    <row r="78" spans="1:21" ht="15.75" hidden="1" customHeight="1" x14ac:dyDescent="0.25">
      <c r="A78" s="11">
        <v>2603</v>
      </c>
      <c r="B78" s="12" t="s">
        <v>782</v>
      </c>
      <c r="C78" s="7" t="s">
        <v>21</v>
      </c>
      <c r="D78" s="12" t="s">
        <v>783</v>
      </c>
      <c r="E78" s="7" t="s">
        <v>784</v>
      </c>
      <c r="F78" s="13">
        <v>156000</v>
      </c>
      <c r="G78" s="13">
        <v>468000</v>
      </c>
      <c r="H78" s="7" t="s">
        <v>336</v>
      </c>
      <c r="I78" s="10">
        <v>44652</v>
      </c>
      <c r="J78" s="10">
        <v>45747</v>
      </c>
      <c r="K78" s="14">
        <v>45199</v>
      </c>
      <c r="L78" s="7" t="s">
        <v>122</v>
      </c>
      <c r="M78" s="7" t="s">
        <v>51</v>
      </c>
      <c r="N78" s="7" t="s">
        <v>512</v>
      </c>
      <c r="O78" s="7" t="s">
        <v>513</v>
      </c>
      <c r="P78" s="14">
        <v>44090</v>
      </c>
      <c r="Q78" s="14" t="s">
        <v>785</v>
      </c>
      <c r="R78" s="7" t="s">
        <v>602</v>
      </c>
      <c r="S78" s="7">
        <v>111250</v>
      </c>
      <c r="T78" s="7" t="s">
        <v>786</v>
      </c>
      <c r="U78" s="7" t="s">
        <v>533</v>
      </c>
    </row>
    <row r="79" spans="1:21" ht="30" customHeight="1" x14ac:dyDescent="0.25">
      <c r="A79" s="11">
        <v>2525</v>
      </c>
      <c r="B79" s="12" t="s">
        <v>787</v>
      </c>
      <c r="C79" s="7" t="s">
        <v>46</v>
      </c>
      <c r="D79" s="12" t="s">
        <v>788</v>
      </c>
      <c r="E79" s="7" t="s">
        <v>789</v>
      </c>
      <c r="F79" s="13">
        <v>173978</v>
      </c>
      <c r="G79" s="13">
        <v>1217846</v>
      </c>
      <c r="H79" s="7" t="s">
        <v>336</v>
      </c>
      <c r="I79" s="10">
        <v>43922</v>
      </c>
      <c r="J79" s="10">
        <v>45747</v>
      </c>
      <c r="K79" s="14">
        <v>45199</v>
      </c>
      <c r="L79" s="7" t="s">
        <v>790</v>
      </c>
      <c r="M79" s="7" t="s">
        <v>51</v>
      </c>
      <c r="N79" s="7" t="s">
        <v>512</v>
      </c>
      <c r="O79" s="7" t="s">
        <v>513</v>
      </c>
      <c r="R79" s="7" t="s">
        <v>515</v>
      </c>
      <c r="S79" s="8">
        <v>321700</v>
      </c>
    </row>
    <row r="80" spans="1:21" ht="15.75" customHeight="1" x14ac:dyDescent="0.25">
      <c r="A80" s="11" t="s">
        <v>508</v>
      </c>
      <c r="B80" s="12" t="s">
        <v>791</v>
      </c>
      <c r="C80" s="7" t="s">
        <v>46</v>
      </c>
      <c r="D80" s="12" t="s">
        <v>792</v>
      </c>
      <c r="E80" s="7" t="s">
        <v>765</v>
      </c>
      <c r="F80" s="13">
        <v>257429</v>
      </c>
      <c r="G80" s="13">
        <v>1287145</v>
      </c>
      <c r="H80" s="7" t="s">
        <v>336</v>
      </c>
      <c r="I80" s="10">
        <v>43922</v>
      </c>
      <c r="J80" s="10">
        <v>45747</v>
      </c>
      <c r="K80" s="14">
        <v>45199</v>
      </c>
      <c r="L80" s="7" t="s">
        <v>179</v>
      </c>
      <c r="N80" s="7" t="s">
        <v>512</v>
      </c>
      <c r="O80" s="7" t="s">
        <v>513</v>
      </c>
      <c r="P80" s="14">
        <v>44105</v>
      </c>
      <c r="Q80" s="14" t="s">
        <v>514</v>
      </c>
      <c r="R80" s="7" t="s">
        <v>515</v>
      </c>
      <c r="S80" s="7">
        <v>321899</v>
      </c>
      <c r="T80" s="7" t="s">
        <v>680</v>
      </c>
      <c r="U80" s="7">
        <v>322001</v>
      </c>
    </row>
    <row r="81" spans="1:20" ht="15.75" customHeight="1" x14ac:dyDescent="0.25">
      <c r="A81" s="11">
        <v>2706</v>
      </c>
      <c r="B81" s="12" t="s">
        <v>793</v>
      </c>
      <c r="C81" s="7" t="s">
        <v>46</v>
      </c>
      <c r="D81" s="12" t="s">
        <v>794</v>
      </c>
      <c r="E81" s="7" t="s">
        <v>795</v>
      </c>
      <c r="F81" s="13">
        <v>92810</v>
      </c>
      <c r="G81" s="13">
        <v>278430</v>
      </c>
      <c r="H81" s="7" t="s">
        <v>336</v>
      </c>
      <c r="I81" s="10">
        <v>44652</v>
      </c>
      <c r="J81" s="10">
        <v>45747</v>
      </c>
      <c r="K81" s="14">
        <v>45199</v>
      </c>
      <c r="L81" s="7" t="s">
        <v>122</v>
      </c>
      <c r="N81" s="7" t="s">
        <v>529</v>
      </c>
      <c r="O81" s="7" t="s">
        <v>513</v>
      </c>
      <c r="P81" s="14" t="s">
        <v>796</v>
      </c>
      <c r="Q81" s="14" t="s">
        <v>797</v>
      </c>
      <c r="R81" s="7" t="s">
        <v>515</v>
      </c>
      <c r="S81" s="7">
        <v>401101</v>
      </c>
    </row>
    <row r="82" spans="1:20" ht="15.75" customHeight="1" x14ac:dyDescent="0.25">
      <c r="A82" s="11">
        <v>2287</v>
      </c>
      <c r="B82" s="12" t="s">
        <v>798</v>
      </c>
      <c r="C82" s="7" t="s">
        <v>46</v>
      </c>
      <c r="D82" s="12" t="s">
        <v>799</v>
      </c>
      <c r="E82" s="7" t="s">
        <v>800</v>
      </c>
      <c r="F82" s="13">
        <v>12718</v>
      </c>
      <c r="G82" s="13">
        <v>63590</v>
      </c>
      <c r="H82" s="7" t="s">
        <v>336</v>
      </c>
      <c r="I82" s="10">
        <v>43922</v>
      </c>
      <c r="J82" s="10">
        <v>45747</v>
      </c>
      <c r="K82" s="14">
        <v>45199</v>
      </c>
      <c r="L82" s="7" t="s">
        <v>122</v>
      </c>
      <c r="N82" s="7" t="s">
        <v>529</v>
      </c>
      <c r="O82" s="7" t="s">
        <v>513</v>
      </c>
      <c r="R82" s="7" t="s">
        <v>515</v>
      </c>
      <c r="S82" s="8">
        <v>401603</v>
      </c>
    </row>
    <row r="83" spans="1:20" x14ac:dyDescent="0.25">
      <c r="A83" s="11">
        <v>2706</v>
      </c>
      <c r="B83" s="12" t="s">
        <v>801</v>
      </c>
      <c r="C83" s="7" t="s">
        <v>46</v>
      </c>
      <c r="D83" s="12" t="s">
        <v>801</v>
      </c>
      <c r="E83" s="12" t="s">
        <v>802</v>
      </c>
      <c r="F83" s="13">
        <v>22000</v>
      </c>
      <c r="G83" s="13">
        <v>88000</v>
      </c>
      <c r="H83" s="7" t="s">
        <v>336</v>
      </c>
      <c r="I83" s="10">
        <v>44287</v>
      </c>
      <c r="J83" s="10">
        <v>45747</v>
      </c>
      <c r="K83" s="14">
        <v>45199</v>
      </c>
      <c r="L83" s="7" t="s">
        <v>122</v>
      </c>
      <c r="N83" s="7" t="s">
        <v>529</v>
      </c>
      <c r="O83" s="7" t="s">
        <v>513</v>
      </c>
    </row>
    <row r="84" spans="1:20" x14ac:dyDescent="0.25">
      <c r="A84" s="11">
        <v>1966</v>
      </c>
      <c r="B84" s="12" t="s">
        <v>803</v>
      </c>
      <c r="C84" s="7" t="s">
        <v>46</v>
      </c>
      <c r="D84" s="12" t="s">
        <v>804</v>
      </c>
      <c r="E84" s="7" t="s">
        <v>805</v>
      </c>
      <c r="F84" s="13">
        <v>101807</v>
      </c>
      <c r="G84" s="13">
        <v>509035</v>
      </c>
      <c r="H84" s="7" t="s">
        <v>336</v>
      </c>
      <c r="I84" s="10">
        <v>44713</v>
      </c>
      <c r="J84" s="10">
        <v>45808</v>
      </c>
      <c r="K84" s="14">
        <v>45199</v>
      </c>
      <c r="L84" s="7" t="s">
        <v>671</v>
      </c>
      <c r="N84" s="7" t="s">
        <v>529</v>
      </c>
      <c r="O84" s="7" t="s">
        <v>513</v>
      </c>
    </row>
    <row r="85" spans="1:20" ht="30" x14ac:dyDescent="0.25">
      <c r="A85" s="11">
        <v>2159</v>
      </c>
      <c r="B85" s="12" t="s">
        <v>806</v>
      </c>
      <c r="C85" s="7" t="s">
        <v>46</v>
      </c>
      <c r="D85" s="12" t="s">
        <v>807</v>
      </c>
      <c r="E85" s="7" t="s">
        <v>808</v>
      </c>
      <c r="F85" s="13">
        <v>561325</v>
      </c>
      <c r="G85" s="13">
        <v>3367950</v>
      </c>
      <c r="H85" s="7" t="s">
        <v>336</v>
      </c>
      <c r="I85" s="10">
        <v>43647</v>
      </c>
      <c r="J85" s="10">
        <v>45838</v>
      </c>
      <c r="K85" s="14">
        <v>45291</v>
      </c>
      <c r="L85" s="7" t="s">
        <v>127</v>
      </c>
      <c r="N85" s="7" t="s">
        <v>512</v>
      </c>
      <c r="O85" s="7" t="s">
        <v>513</v>
      </c>
      <c r="R85" s="7" t="s">
        <v>553</v>
      </c>
      <c r="S85" s="7">
        <v>321810</v>
      </c>
      <c r="T85" s="7" t="s">
        <v>786</v>
      </c>
    </row>
    <row r="86" spans="1:20" ht="150" x14ac:dyDescent="0.25">
      <c r="A86" s="11">
        <v>2186</v>
      </c>
      <c r="B86" s="12" t="s">
        <v>809</v>
      </c>
      <c r="C86" s="7" t="s">
        <v>46</v>
      </c>
      <c r="D86" s="12" t="s">
        <v>810</v>
      </c>
      <c r="E86" s="12" t="s">
        <v>811</v>
      </c>
      <c r="F86" s="13">
        <v>9757227</v>
      </c>
      <c r="G86" s="13">
        <v>97572273</v>
      </c>
      <c r="H86" s="7" t="s">
        <v>336</v>
      </c>
      <c r="I86" s="10">
        <v>43647</v>
      </c>
      <c r="J86" s="10">
        <v>45838</v>
      </c>
      <c r="K86" s="14">
        <v>45291</v>
      </c>
      <c r="L86" s="7" t="s">
        <v>179</v>
      </c>
      <c r="N86" s="7" t="s">
        <v>512</v>
      </c>
      <c r="O86" s="7" t="s">
        <v>513</v>
      </c>
      <c r="R86" s="7" t="s">
        <v>576</v>
      </c>
      <c r="S86" s="7">
        <v>321014</v>
      </c>
    </row>
    <row r="87" spans="1:20" ht="30" x14ac:dyDescent="0.25">
      <c r="A87" s="11">
        <v>2159</v>
      </c>
      <c r="B87" s="12" t="s">
        <v>812</v>
      </c>
      <c r="C87" s="7" t="s">
        <v>46</v>
      </c>
      <c r="D87" s="12" t="s">
        <v>813</v>
      </c>
      <c r="E87" s="7" t="s">
        <v>814</v>
      </c>
      <c r="F87" s="13">
        <v>1158606</v>
      </c>
      <c r="G87" s="13">
        <v>11586060</v>
      </c>
      <c r="H87" s="7" t="s">
        <v>336</v>
      </c>
      <c r="I87" s="10">
        <v>43709</v>
      </c>
      <c r="J87" s="10">
        <v>45900</v>
      </c>
      <c r="K87" s="14">
        <v>45351</v>
      </c>
      <c r="L87" s="7" t="s">
        <v>127</v>
      </c>
      <c r="N87" s="7" t="s">
        <v>512</v>
      </c>
      <c r="O87" s="7" t="s">
        <v>513</v>
      </c>
      <c r="R87" s="7" t="s">
        <v>553</v>
      </c>
      <c r="S87" s="7">
        <v>321810</v>
      </c>
      <c r="T87" s="7" t="s">
        <v>786</v>
      </c>
    </row>
    <row r="88" spans="1:20" ht="30" x14ac:dyDescent="0.25">
      <c r="A88" s="11">
        <v>2257</v>
      </c>
      <c r="B88" s="12" t="s">
        <v>815</v>
      </c>
      <c r="C88" s="7" t="s">
        <v>46</v>
      </c>
      <c r="D88" s="12" t="s">
        <v>816</v>
      </c>
      <c r="E88" s="7" t="s">
        <v>817</v>
      </c>
      <c r="F88" s="13">
        <v>311123</v>
      </c>
      <c r="G88" s="13">
        <v>933368</v>
      </c>
      <c r="H88" s="7" t="s">
        <v>336</v>
      </c>
      <c r="I88" s="10">
        <v>44105</v>
      </c>
      <c r="J88" s="10">
        <v>45930</v>
      </c>
      <c r="K88" s="14">
        <v>44651</v>
      </c>
      <c r="L88" s="7" t="s">
        <v>671</v>
      </c>
      <c r="N88" s="7" t="s">
        <v>529</v>
      </c>
      <c r="O88" s="7" t="s">
        <v>513</v>
      </c>
      <c r="R88" s="7" t="s">
        <v>515</v>
      </c>
      <c r="S88" s="7">
        <v>401406</v>
      </c>
    </row>
    <row r="89" spans="1:20" ht="30" x14ac:dyDescent="0.25">
      <c r="A89" s="11">
        <v>2257</v>
      </c>
      <c r="B89" s="12" t="s">
        <v>818</v>
      </c>
      <c r="C89" s="7" t="s">
        <v>46</v>
      </c>
      <c r="D89" s="12" t="s">
        <v>819</v>
      </c>
      <c r="E89" s="7" t="s">
        <v>820</v>
      </c>
      <c r="F89" s="13">
        <v>184728</v>
      </c>
      <c r="G89" s="13">
        <v>554184</v>
      </c>
      <c r="H89" s="7" t="s">
        <v>336</v>
      </c>
      <c r="I89" s="10">
        <v>44105</v>
      </c>
      <c r="J89" s="10">
        <v>45930</v>
      </c>
      <c r="K89" s="14">
        <v>44651</v>
      </c>
      <c r="L89" s="7" t="s">
        <v>671</v>
      </c>
      <c r="N89" s="7" t="s">
        <v>529</v>
      </c>
      <c r="O89" s="7" t="s">
        <v>513</v>
      </c>
      <c r="R89" s="7" t="s">
        <v>515</v>
      </c>
      <c r="S89" s="7">
        <v>401305</v>
      </c>
    </row>
    <row r="90" spans="1:20" ht="30" hidden="1" x14ac:dyDescent="0.25">
      <c r="A90" s="11">
        <v>2217</v>
      </c>
      <c r="B90" s="12" t="s">
        <v>821</v>
      </c>
      <c r="C90" s="7" t="s">
        <v>21</v>
      </c>
      <c r="D90" s="12" t="s">
        <v>822</v>
      </c>
      <c r="E90" s="12" t="s">
        <v>789</v>
      </c>
      <c r="F90" s="13">
        <v>1010000</v>
      </c>
      <c r="G90" s="13">
        <v>6060000</v>
      </c>
      <c r="H90" s="7" t="s">
        <v>336</v>
      </c>
      <c r="I90" s="10">
        <v>43770</v>
      </c>
      <c r="J90" s="10">
        <v>45961</v>
      </c>
      <c r="K90" s="14">
        <v>44681</v>
      </c>
      <c r="L90" s="7" t="s">
        <v>179</v>
      </c>
      <c r="N90" s="7" t="s">
        <v>512</v>
      </c>
      <c r="O90" s="7" t="s">
        <v>513</v>
      </c>
      <c r="R90" s="7" t="s">
        <v>520</v>
      </c>
      <c r="S90" s="7">
        <v>321010</v>
      </c>
    </row>
    <row r="91" spans="1:20" ht="45.6" hidden="1" customHeight="1" x14ac:dyDescent="0.25">
      <c r="A91" s="11">
        <v>2217</v>
      </c>
      <c r="B91" s="12" t="s">
        <v>823</v>
      </c>
      <c r="C91" s="7" t="s">
        <v>21</v>
      </c>
      <c r="D91" s="12" t="s">
        <v>824</v>
      </c>
      <c r="E91" s="12" t="s">
        <v>594</v>
      </c>
      <c r="F91" s="13">
        <v>131067</v>
      </c>
      <c r="G91" s="13">
        <v>786402</v>
      </c>
      <c r="H91" s="7" t="s">
        <v>336</v>
      </c>
      <c r="I91" s="10">
        <v>43770</v>
      </c>
      <c r="J91" s="10">
        <v>45961</v>
      </c>
      <c r="K91" s="14">
        <v>44681</v>
      </c>
      <c r="L91" s="7" t="s">
        <v>179</v>
      </c>
      <c r="N91" s="7" t="s">
        <v>512</v>
      </c>
      <c r="O91" s="7" t="s">
        <v>513</v>
      </c>
      <c r="R91" s="7" t="s">
        <v>520</v>
      </c>
      <c r="S91" s="7">
        <v>321010</v>
      </c>
    </row>
    <row r="92" spans="1:20" ht="30" x14ac:dyDescent="0.25">
      <c r="A92" s="11">
        <v>838</v>
      </c>
      <c r="B92" s="12" t="s">
        <v>825</v>
      </c>
      <c r="C92" s="7" t="s">
        <v>46</v>
      </c>
      <c r="D92" s="12" t="s">
        <v>826</v>
      </c>
      <c r="E92" s="7" t="s">
        <v>827</v>
      </c>
      <c r="F92" s="13">
        <v>1100000</v>
      </c>
      <c r="G92" s="13">
        <v>1650000</v>
      </c>
      <c r="H92" s="7" t="s">
        <v>336</v>
      </c>
      <c r="I92" s="10">
        <v>44470</v>
      </c>
      <c r="J92" s="10">
        <v>45961</v>
      </c>
      <c r="K92" s="14" t="s">
        <v>336</v>
      </c>
      <c r="L92" s="7" t="s">
        <v>122</v>
      </c>
      <c r="N92" s="7" t="s">
        <v>512</v>
      </c>
      <c r="O92" s="7" t="s">
        <v>513</v>
      </c>
      <c r="R92" s="7" t="s">
        <v>553</v>
      </c>
      <c r="S92" s="7">
        <v>321013</v>
      </c>
      <c r="T92" s="7" t="s">
        <v>786</v>
      </c>
    </row>
    <row r="93" spans="1:20" ht="45" x14ac:dyDescent="0.25">
      <c r="A93" s="11" t="s">
        <v>828</v>
      </c>
      <c r="B93" s="12" t="s">
        <v>829</v>
      </c>
      <c r="C93" s="7" t="s">
        <v>101</v>
      </c>
      <c r="D93" s="12" t="s">
        <v>830</v>
      </c>
      <c r="E93" s="7" t="s">
        <v>831</v>
      </c>
      <c r="F93" s="13">
        <v>268706</v>
      </c>
      <c r="G93" s="13">
        <v>2411683</v>
      </c>
      <c r="H93" s="7" t="s">
        <v>336</v>
      </c>
      <c r="I93" s="10">
        <v>42786</v>
      </c>
      <c r="J93" s="10">
        <v>45991</v>
      </c>
      <c r="K93" s="14">
        <v>44165</v>
      </c>
      <c r="L93" s="7" t="s">
        <v>832</v>
      </c>
      <c r="N93" s="7" t="s">
        <v>512</v>
      </c>
      <c r="O93" s="7" t="s">
        <v>513</v>
      </c>
      <c r="P93" s="14">
        <v>43866</v>
      </c>
      <c r="Q93" s="14" t="s">
        <v>833</v>
      </c>
      <c r="R93" s="7" t="s">
        <v>602</v>
      </c>
      <c r="S93" s="7">
        <v>322200</v>
      </c>
      <c r="T93" s="7" t="s">
        <v>554</v>
      </c>
    </row>
    <row r="94" spans="1:20" x14ac:dyDescent="0.25">
      <c r="A94" s="11">
        <v>2205</v>
      </c>
      <c r="B94" s="12" t="s">
        <v>834</v>
      </c>
      <c r="C94" s="7" t="s">
        <v>46</v>
      </c>
      <c r="D94" s="12" t="s">
        <v>835</v>
      </c>
      <c r="E94" s="7" t="s">
        <v>836</v>
      </c>
      <c r="F94" s="13">
        <v>70822</v>
      </c>
      <c r="G94" s="13">
        <v>354110</v>
      </c>
      <c r="H94" s="7" t="s">
        <v>336</v>
      </c>
      <c r="I94" s="10">
        <v>44927</v>
      </c>
      <c r="J94" s="10">
        <v>46022</v>
      </c>
      <c r="K94" s="14">
        <v>45474</v>
      </c>
      <c r="L94" s="7" t="s">
        <v>671</v>
      </c>
      <c r="N94" s="7" t="s">
        <v>529</v>
      </c>
      <c r="O94" s="7" t="s">
        <v>513</v>
      </c>
      <c r="R94" s="7" t="s">
        <v>515</v>
      </c>
      <c r="S94" s="7">
        <v>401502</v>
      </c>
    </row>
    <row r="95" spans="1:20" ht="30" hidden="1" x14ac:dyDescent="0.25">
      <c r="A95" s="11">
        <v>2621</v>
      </c>
      <c r="B95" s="12" t="s">
        <v>837</v>
      </c>
      <c r="C95" s="7" t="s">
        <v>21</v>
      </c>
      <c r="D95" s="12" t="s">
        <v>838</v>
      </c>
      <c r="E95" s="12" t="s">
        <v>839</v>
      </c>
      <c r="F95" s="13">
        <v>217624</v>
      </c>
      <c r="G95" s="13">
        <v>870496</v>
      </c>
      <c r="H95" s="7" t="s">
        <v>336</v>
      </c>
      <c r="I95" s="10">
        <v>44562</v>
      </c>
      <c r="J95" s="10">
        <v>46022</v>
      </c>
      <c r="K95" s="14" t="s">
        <v>336</v>
      </c>
      <c r="L95" s="7" t="s">
        <v>122</v>
      </c>
      <c r="M95" s="7" t="s">
        <v>51</v>
      </c>
      <c r="N95" s="7" t="s">
        <v>591</v>
      </c>
      <c r="O95" s="7" t="s">
        <v>513</v>
      </c>
      <c r="R95" s="7" t="s">
        <v>520</v>
      </c>
      <c r="S95" s="7">
        <v>329899</v>
      </c>
    </row>
    <row r="96" spans="1:20" x14ac:dyDescent="0.25">
      <c r="A96" s="11">
        <v>2250</v>
      </c>
      <c r="B96" s="12" t="s">
        <v>840</v>
      </c>
      <c r="C96" s="7" t="s">
        <v>46</v>
      </c>
      <c r="D96" s="12" t="s">
        <v>841</v>
      </c>
      <c r="E96" s="7" t="s">
        <v>842</v>
      </c>
      <c r="F96" s="13">
        <v>2884300</v>
      </c>
      <c r="G96" s="13">
        <v>28843029</v>
      </c>
      <c r="H96" s="7" t="s">
        <v>336</v>
      </c>
      <c r="I96" s="10">
        <v>43922</v>
      </c>
      <c r="J96" s="10">
        <v>46112</v>
      </c>
      <c r="K96" s="14">
        <v>45565</v>
      </c>
      <c r="L96" s="7" t="s">
        <v>179</v>
      </c>
      <c r="N96" s="7" t="s">
        <v>512</v>
      </c>
      <c r="O96" s="7" t="s">
        <v>513</v>
      </c>
      <c r="R96" s="7" t="s">
        <v>515</v>
      </c>
      <c r="S96" s="7">
        <v>321020</v>
      </c>
    </row>
    <row r="97" spans="1:21" ht="30" hidden="1" x14ac:dyDescent="0.25">
      <c r="A97" s="11">
        <v>2250</v>
      </c>
      <c r="B97" s="12" t="s">
        <v>840</v>
      </c>
      <c r="C97" s="7" t="s">
        <v>21</v>
      </c>
      <c r="D97" s="12" t="s">
        <v>843</v>
      </c>
      <c r="E97" s="12" t="s">
        <v>844</v>
      </c>
      <c r="F97" s="13">
        <v>1134825</v>
      </c>
      <c r="G97" s="13">
        <v>11348249</v>
      </c>
      <c r="H97" s="7" t="s">
        <v>336</v>
      </c>
      <c r="I97" s="10">
        <v>43922</v>
      </c>
      <c r="J97" s="10">
        <v>46112</v>
      </c>
      <c r="K97" s="14">
        <v>45565</v>
      </c>
      <c r="L97" s="7" t="s">
        <v>179</v>
      </c>
      <c r="N97" s="7" t="s">
        <v>512</v>
      </c>
      <c r="O97" s="7" t="s">
        <v>513</v>
      </c>
      <c r="R97" s="7" t="s">
        <v>576</v>
      </c>
      <c r="S97" s="8">
        <v>401299</v>
      </c>
    </row>
    <row r="98" spans="1:21" ht="45" x14ac:dyDescent="0.25">
      <c r="A98" s="11" t="s">
        <v>845</v>
      </c>
      <c r="B98" s="12" t="s">
        <v>846</v>
      </c>
      <c r="C98" s="7" t="s">
        <v>101</v>
      </c>
      <c r="D98" s="12" t="s">
        <v>847</v>
      </c>
      <c r="E98" s="7" t="s">
        <v>848</v>
      </c>
      <c r="F98" s="13">
        <v>305291</v>
      </c>
      <c r="G98" s="13">
        <v>1526454</v>
      </c>
      <c r="H98" s="7" t="s">
        <v>336</v>
      </c>
      <c r="I98" s="10">
        <v>45017</v>
      </c>
      <c r="J98" s="10">
        <v>46112</v>
      </c>
      <c r="K98" s="14">
        <v>45748</v>
      </c>
      <c r="L98" s="7" t="s">
        <v>179</v>
      </c>
      <c r="N98" s="7" t="s">
        <v>512</v>
      </c>
      <c r="O98" s="7" t="s">
        <v>513</v>
      </c>
      <c r="R98" s="7" t="s">
        <v>553</v>
      </c>
      <c r="S98" s="7">
        <v>329899</v>
      </c>
      <c r="T98" s="7" t="s">
        <v>849</v>
      </c>
    </row>
    <row r="99" spans="1:21" ht="109.9" customHeight="1" x14ac:dyDescent="0.25">
      <c r="A99" s="11" t="s">
        <v>508</v>
      </c>
      <c r="B99" s="12" t="s">
        <v>850</v>
      </c>
      <c r="C99" s="7" t="s">
        <v>46</v>
      </c>
      <c r="D99" s="12" t="s">
        <v>851</v>
      </c>
      <c r="E99" s="12" t="s">
        <v>852</v>
      </c>
      <c r="F99" s="13">
        <v>81156</v>
      </c>
      <c r="G99" s="13">
        <v>568092</v>
      </c>
      <c r="H99" s="7" t="s">
        <v>336</v>
      </c>
      <c r="I99" s="10">
        <v>44652</v>
      </c>
      <c r="J99" s="14">
        <v>46112</v>
      </c>
      <c r="K99" s="14">
        <v>45596</v>
      </c>
      <c r="L99" s="7" t="s">
        <v>122</v>
      </c>
      <c r="N99" s="7" t="s">
        <v>512</v>
      </c>
      <c r="O99" s="7" t="s">
        <v>513</v>
      </c>
      <c r="R99" s="8" t="s">
        <v>638</v>
      </c>
    </row>
    <row r="100" spans="1:21" hidden="1" x14ac:dyDescent="0.25">
      <c r="A100" s="11" t="s">
        <v>853</v>
      </c>
      <c r="B100" s="12" t="s">
        <v>854</v>
      </c>
      <c r="C100" s="7" t="s">
        <v>21</v>
      </c>
      <c r="D100" s="12" t="s">
        <v>855</v>
      </c>
      <c r="E100" s="12" t="s">
        <v>586</v>
      </c>
      <c r="F100" s="13">
        <v>131400</v>
      </c>
      <c r="G100" s="13">
        <v>394200</v>
      </c>
      <c r="H100" s="7" t="s">
        <v>336</v>
      </c>
      <c r="I100" s="10">
        <v>45017</v>
      </c>
      <c r="J100" s="10">
        <v>46112</v>
      </c>
      <c r="K100" s="14">
        <v>45078</v>
      </c>
      <c r="L100" s="7" t="s">
        <v>856</v>
      </c>
      <c r="N100" s="7" t="s">
        <v>857</v>
      </c>
      <c r="O100" s="7" t="s">
        <v>513</v>
      </c>
      <c r="P100" s="14">
        <v>45078</v>
      </c>
      <c r="R100" s="7" t="s">
        <v>576</v>
      </c>
      <c r="S100" s="7">
        <v>321010</v>
      </c>
    </row>
    <row r="101" spans="1:21" x14ac:dyDescent="0.25">
      <c r="A101" s="11">
        <v>2968</v>
      </c>
      <c r="B101" s="12" t="s">
        <v>858</v>
      </c>
      <c r="C101" s="7" t="s">
        <v>46</v>
      </c>
      <c r="D101" s="12" t="s">
        <v>859</v>
      </c>
      <c r="E101" s="12" t="s">
        <v>860</v>
      </c>
      <c r="F101" s="13">
        <v>167152</v>
      </c>
      <c r="G101" s="13">
        <v>835760</v>
      </c>
      <c r="H101" s="7" t="s">
        <v>336</v>
      </c>
      <c r="I101" s="10">
        <v>45017</v>
      </c>
      <c r="J101" s="10">
        <v>46112</v>
      </c>
      <c r="K101" s="14">
        <v>45565</v>
      </c>
      <c r="L101" s="7" t="s">
        <v>861</v>
      </c>
      <c r="N101" s="7" t="s">
        <v>857</v>
      </c>
      <c r="O101" s="7" t="s">
        <v>513</v>
      </c>
      <c r="P101" s="14">
        <v>45901</v>
      </c>
      <c r="R101" s="7" t="s">
        <v>576</v>
      </c>
      <c r="S101" s="7">
        <v>321010</v>
      </c>
    </row>
    <row r="102" spans="1:21" ht="27" customHeight="1" x14ac:dyDescent="0.25">
      <c r="A102" s="11">
        <v>2884</v>
      </c>
      <c r="B102" s="12" t="s">
        <v>862</v>
      </c>
      <c r="C102" s="7" t="s">
        <v>101</v>
      </c>
      <c r="D102" s="12" t="s">
        <v>863</v>
      </c>
      <c r="E102" s="12" t="s">
        <v>864</v>
      </c>
      <c r="F102" s="13">
        <v>720719.65</v>
      </c>
      <c r="G102" s="13">
        <v>3963958.08</v>
      </c>
      <c r="H102" s="7" t="s">
        <v>336</v>
      </c>
      <c r="I102" s="10">
        <v>44835</v>
      </c>
      <c r="J102" s="10">
        <v>46112</v>
      </c>
      <c r="K102" s="14" t="s">
        <v>638</v>
      </c>
      <c r="L102" s="7" t="s">
        <v>127</v>
      </c>
      <c r="M102" s="7" t="s">
        <v>865</v>
      </c>
      <c r="N102" s="7" t="s">
        <v>512</v>
      </c>
      <c r="O102" s="7" t="s">
        <v>513</v>
      </c>
      <c r="R102" s="7" t="s">
        <v>576</v>
      </c>
      <c r="S102" s="7">
        <v>151514</v>
      </c>
      <c r="T102" s="7" t="s">
        <v>577</v>
      </c>
    </row>
    <row r="103" spans="1:21" x14ac:dyDescent="0.25">
      <c r="A103" s="11" t="s">
        <v>508</v>
      </c>
      <c r="B103" s="12" t="s">
        <v>509</v>
      </c>
      <c r="C103" s="7" t="s">
        <v>46</v>
      </c>
      <c r="D103" s="12" t="s">
        <v>866</v>
      </c>
      <c r="E103" s="7" t="s">
        <v>867</v>
      </c>
      <c r="F103" s="13">
        <v>81156</v>
      </c>
      <c r="G103" s="13">
        <v>568092</v>
      </c>
      <c r="H103" s="7" t="s">
        <v>336</v>
      </c>
      <c r="I103" s="10">
        <v>44652</v>
      </c>
      <c r="J103" s="10">
        <v>46112</v>
      </c>
      <c r="K103" s="14">
        <v>44104</v>
      </c>
      <c r="L103" s="7" t="s">
        <v>122</v>
      </c>
      <c r="N103" s="7" t="s">
        <v>512</v>
      </c>
      <c r="O103" s="7" t="s">
        <v>513</v>
      </c>
      <c r="P103" s="14">
        <v>44105</v>
      </c>
      <c r="Q103" s="14" t="s">
        <v>514</v>
      </c>
      <c r="R103" s="7" t="s">
        <v>515</v>
      </c>
      <c r="S103" s="7">
        <v>321899</v>
      </c>
      <c r="U103" s="7">
        <v>321021</v>
      </c>
    </row>
    <row r="104" spans="1:21" ht="30" hidden="1" x14ac:dyDescent="0.25">
      <c r="A104" s="11">
        <v>2622</v>
      </c>
      <c r="B104" s="12" t="s">
        <v>868</v>
      </c>
      <c r="C104" s="7" t="s">
        <v>21</v>
      </c>
      <c r="D104" s="12" t="s">
        <v>868</v>
      </c>
      <c r="E104" s="12" t="s">
        <v>869</v>
      </c>
      <c r="F104" s="13">
        <v>6500000</v>
      </c>
      <c r="G104" s="13">
        <v>162500000</v>
      </c>
      <c r="H104" s="7" t="s">
        <v>336</v>
      </c>
      <c r="I104" s="10">
        <v>36982</v>
      </c>
      <c r="J104" s="14">
        <v>46112</v>
      </c>
      <c r="K104" s="14">
        <v>45565</v>
      </c>
      <c r="L104" s="7" t="s">
        <v>870</v>
      </c>
      <c r="N104" s="7" t="s">
        <v>512</v>
      </c>
      <c r="O104" s="7" t="s">
        <v>513</v>
      </c>
      <c r="R104" s="7" t="s">
        <v>871</v>
      </c>
    </row>
    <row r="105" spans="1:21" ht="45" x14ac:dyDescent="0.25">
      <c r="A105" s="11">
        <v>2959</v>
      </c>
      <c r="B105" s="12" t="s">
        <v>872</v>
      </c>
      <c r="C105" s="7" t="s">
        <v>101</v>
      </c>
      <c r="D105" s="12" t="s">
        <v>873</v>
      </c>
      <c r="E105" s="12" t="s">
        <v>874</v>
      </c>
      <c r="F105" s="13">
        <v>139450.54</v>
      </c>
      <c r="G105" s="13">
        <v>743736.21</v>
      </c>
      <c r="H105" s="7" t="s">
        <v>336</v>
      </c>
      <c r="I105" s="10">
        <v>44927</v>
      </c>
      <c r="J105" s="10">
        <v>46142</v>
      </c>
      <c r="K105" s="14">
        <v>45596</v>
      </c>
      <c r="L105" s="7" t="s">
        <v>671</v>
      </c>
      <c r="N105" s="7" t="s">
        <v>565</v>
      </c>
      <c r="O105" s="7" t="s">
        <v>513</v>
      </c>
      <c r="P105" s="14">
        <v>45595</v>
      </c>
      <c r="R105" s="7" t="s">
        <v>576</v>
      </c>
    </row>
    <row r="106" spans="1:21" hidden="1" x14ac:dyDescent="0.25">
      <c r="A106" s="11">
        <v>2731</v>
      </c>
      <c r="B106" s="84" t="s">
        <v>875</v>
      </c>
      <c r="C106" s="7" t="s">
        <v>21</v>
      </c>
      <c r="D106" s="12" t="s">
        <v>876</v>
      </c>
      <c r="E106" s="12" t="s">
        <v>877</v>
      </c>
      <c r="F106" s="13">
        <v>709729</v>
      </c>
      <c r="G106" s="13">
        <v>5677837</v>
      </c>
      <c r="H106" s="7" t="s">
        <v>336</v>
      </c>
      <c r="I106" s="10">
        <v>45477</v>
      </c>
      <c r="J106" s="10">
        <v>46206</v>
      </c>
      <c r="K106" s="14">
        <v>45660</v>
      </c>
      <c r="L106" s="7" t="s">
        <v>671</v>
      </c>
      <c r="N106" s="7" t="s">
        <v>512</v>
      </c>
      <c r="O106" s="7" t="s">
        <v>513</v>
      </c>
      <c r="P106" s="14">
        <v>45660</v>
      </c>
      <c r="R106" s="7" t="s">
        <v>576</v>
      </c>
    </row>
    <row r="107" spans="1:21" ht="30" x14ac:dyDescent="0.25">
      <c r="A107" s="11">
        <v>927</v>
      </c>
      <c r="B107" s="12" t="s">
        <v>878</v>
      </c>
      <c r="C107" s="7" t="s">
        <v>46</v>
      </c>
      <c r="D107" s="54" t="s">
        <v>879</v>
      </c>
      <c r="E107" s="7" t="s">
        <v>880</v>
      </c>
      <c r="F107" s="13">
        <v>137995</v>
      </c>
      <c r="G107" s="13">
        <v>689975</v>
      </c>
      <c r="H107" s="7" t="s">
        <v>336</v>
      </c>
      <c r="I107" s="10">
        <v>44713</v>
      </c>
      <c r="J107" s="10">
        <v>46538</v>
      </c>
      <c r="K107" s="14">
        <v>46022</v>
      </c>
      <c r="L107" s="7" t="s">
        <v>671</v>
      </c>
      <c r="N107" s="7" t="s">
        <v>529</v>
      </c>
      <c r="O107" s="7" t="s">
        <v>513</v>
      </c>
      <c r="R107" s="7" t="s">
        <v>515</v>
      </c>
      <c r="S107" s="7">
        <v>401101</v>
      </c>
      <c r="T107" s="7" t="s">
        <v>554</v>
      </c>
      <c r="U107" s="7" t="s">
        <v>533</v>
      </c>
    </row>
    <row r="108" spans="1:21" ht="45" x14ac:dyDescent="0.25">
      <c r="A108" s="11">
        <v>1983</v>
      </c>
      <c r="B108" s="12" t="s">
        <v>881</v>
      </c>
      <c r="C108" s="7" t="s">
        <v>695</v>
      </c>
      <c r="D108" s="12" t="s">
        <v>882</v>
      </c>
      <c r="E108" s="12" t="s">
        <v>883</v>
      </c>
      <c r="F108" s="13">
        <v>2957143</v>
      </c>
      <c r="G108" s="13">
        <v>20700000</v>
      </c>
      <c r="H108" s="7" t="s">
        <v>336</v>
      </c>
      <c r="I108" s="10">
        <v>45017</v>
      </c>
      <c r="J108" s="10">
        <v>46843</v>
      </c>
      <c r="K108" s="14">
        <v>46295</v>
      </c>
      <c r="L108" s="7" t="s">
        <v>884</v>
      </c>
      <c r="N108" s="7" t="s">
        <v>512</v>
      </c>
      <c r="O108" s="7" t="s">
        <v>513</v>
      </c>
      <c r="P108" s="14">
        <v>44075</v>
      </c>
      <c r="Q108" s="14" t="s">
        <v>514</v>
      </c>
      <c r="R108" s="7" t="s">
        <v>520</v>
      </c>
      <c r="S108" s="7">
        <v>321312</v>
      </c>
      <c r="U108" s="7">
        <v>321313</v>
      </c>
    </row>
    <row r="109" spans="1:21" x14ac:dyDescent="0.25">
      <c r="A109" s="11">
        <v>1912</v>
      </c>
      <c r="B109" s="12" t="s">
        <v>885</v>
      </c>
      <c r="C109" s="7" t="s">
        <v>46</v>
      </c>
      <c r="D109" s="12" t="s">
        <v>886</v>
      </c>
      <c r="E109" s="12" t="s">
        <v>887</v>
      </c>
      <c r="F109" s="13">
        <v>176000</v>
      </c>
      <c r="G109" s="13">
        <v>880000</v>
      </c>
      <c r="H109" s="7" t="s">
        <v>51</v>
      </c>
      <c r="I109" s="10">
        <v>43922</v>
      </c>
      <c r="J109" s="10">
        <v>46843</v>
      </c>
      <c r="K109" s="14">
        <v>43738</v>
      </c>
      <c r="L109" s="7" t="s">
        <v>122</v>
      </c>
      <c r="N109" s="7" t="s">
        <v>512</v>
      </c>
      <c r="O109" s="7" t="s">
        <v>513</v>
      </c>
      <c r="P109" s="14">
        <v>44048</v>
      </c>
      <c r="Q109" s="14" t="s">
        <v>888</v>
      </c>
      <c r="R109" s="8" t="s">
        <v>520</v>
      </c>
    </row>
    <row r="110" spans="1:21" hidden="1" x14ac:dyDescent="0.25">
      <c r="A110" s="11">
        <v>2825</v>
      </c>
      <c r="B110" s="12" t="s">
        <v>889</v>
      </c>
      <c r="C110" s="7" t="s">
        <v>21</v>
      </c>
      <c r="D110" s="12" t="s">
        <v>890</v>
      </c>
      <c r="E110" s="12" t="s">
        <v>891</v>
      </c>
      <c r="F110" s="13">
        <v>12262259</v>
      </c>
      <c r="G110" s="13">
        <v>249245180</v>
      </c>
      <c r="H110" s="7" t="s">
        <v>336</v>
      </c>
      <c r="I110" s="10">
        <v>44956</v>
      </c>
      <c r="J110" s="10">
        <v>48608</v>
      </c>
      <c r="K110" s="14">
        <v>48028</v>
      </c>
      <c r="L110" s="7" t="s">
        <v>671</v>
      </c>
      <c r="N110" s="7" t="s">
        <v>512</v>
      </c>
      <c r="O110" s="7" t="s">
        <v>513</v>
      </c>
      <c r="P110" s="14">
        <v>48028</v>
      </c>
      <c r="R110" s="7" t="s">
        <v>576</v>
      </c>
      <c r="S110" s="7">
        <v>321014</v>
      </c>
    </row>
    <row r="111" spans="1:21" ht="21.6" customHeight="1" x14ac:dyDescent="0.25">
      <c r="A111" s="11">
        <v>954</v>
      </c>
      <c r="B111" s="12" t="s">
        <v>892</v>
      </c>
      <c r="C111" s="7" t="s">
        <v>101</v>
      </c>
      <c r="D111" s="12" t="s">
        <v>893</v>
      </c>
      <c r="E111" s="7" t="s">
        <v>894</v>
      </c>
      <c r="F111" s="13">
        <v>2750000</v>
      </c>
      <c r="G111" s="13">
        <v>33000000</v>
      </c>
      <c r="H111" s="7" t="s">
        <v>336</v>
      </c>
      <c r="I111" s="10">
        <v>42979</v>
      </c>
      <c r="J111" s="14" t="s">
        <v>336</v>
      </c>
      <c r="K111" s="14" t="s">
        <v>336</v>
      </c>
      <c r="L111" s="7" t="s">
        <v>346</v>
      </c>
      <c r="N111" s="7" t="s">
        <v>895</v>
      </c>
      <c r="O111" s="7" t="s">
        <v>513</v>
      </c>
    </row>
    <row r="112" spans="1:21" ht="30" x14ac:dyDescent="0.25">
      <c r="A112" s="11">
        <v>2688</v>
      </c>
      <c r="B112" s="12" t="s">
        <v>896</v>
      </c>
      <c r="C112" s="7" t="s">
        <v>101</v>
      </c>
      <c r="D112" s="12" t="s">
        <v>897</v>
      </c>
      <c r="E112" s="12" t="s">
        <v>898</v>
      </c>
      <c r="F112" s="13">
        <v>9945</v>
      </c>
      <c r="G112" s="13">
        <v>9945</v>
      </c>
      <c r="H112" s="7" t="s">
        <v>336</v>
      </c>
      <c r="I112" s="10" t="s">
        <v>121</v>
      </c>
      <c r="J112" s="10" t="s">
        <v>899</v>
      </c>
      <c r="K112" s="14" t="s">
        <v>336</v>
      </c>
      <c r="L112" s="7" t="s">
        <v>122</v>
      </c>
      <c r="N112" s="7" t="s">
        <v>565</v>
      </c>
      <c r="O112" s="7" t="s">
        <v>513</v>
      </c>
    </row>
  </sheetData>
  <autoFilter ref="A2:U112" xr:uid="{8F34FE17-A83A-4DE2-B971-529D0965C0E2}">
    <filterColumn colId="2">
      <filters>
        <filter val="Both"/>
        <filter val="Wandsworth"/>
        <filter val="Wandsworth only"/>
      </filters>
    </filterColumn>
    <sortState xmlns:xlrd2="http://schemas.microsoft.com/office/spreadsheetml/2017/richdata2" ref="A3:U112">
      <sortCondition ref="J2:J112"/>
    </sortState>
  </autoFilter>
  <phoneticPr fontId="1" type="noConversion"/>
  <pageMargins left="0.7" right="0.7" top="0.75" bottom="0.75" header="0.3" footer="0.3"/>
  <pageSetup paperSize="9" orientation="portrait" r:id="rId1"/>
  <headerFooter>
    <oddHeader>&amp;L&amp;"Calibri"&amp;10&amp;K000000Official&amp;1#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C323-BE32-45E4-BD13-4A3AB6469A15}">
  <sheetPr>
    <pageSetUpPr fitToPage="1"/>
  </sheetPr>
  <dimension ref="A1:U201"/>
  <sheetViews>
    <sheetView topLeftCell="H1" zoomScaleNormal="100" workbookViewId="0">
      <pane ySplit="1" topLeftCell="A31" activePane="bottomLeft" state="frozen"/>
      <selection pane="bottomLeft" activeCell="J43" sqref="J43"/>
    </sheetView>
  </sheetViews>
  <sheetFormatPr defaultColWidth="9.140625" defaultRowHeight="12.75" x14ac:dyDescent="0.2"/>
  <cols>
    <col min="1" max="1" width="11.5703125" style="24" bestFit="1" customWidth="1"/>
    <col min="2" max="2" width="109.7109375" style="25" bestFit="1" customWidth="1"/>
    <col min="3" max="3" width="18.42578125" style="25" customWidth="1"/>
    <col min="4" max="4" width="121.28515625" style="25" customWidth="1"/>
    <col min="5" max="5" width="53.42578125" style="25" bestFit="1" customWidth="1"/>
    <col min="6" max="6" width="17.140625" style="26" customWidth="1"/>
    <col min="7" max="7" width="22.140625" style="26" customWidth="1"/>
    <col min="8" max="8" width="14.42578125" style="25" customWidth="1"/>
    <col min="9" max="9" width="17.140625" style="27" customWidth="1"/>
    <col min="10" max="10" width="23.28515625" style="27" customWidth="1"/>
    <col min="11" max="11" width="20.28515625" style="25" customWidth="1"/>
    <col min="12" max="12" width="28.85546875" style="25" bestFit="1" customWidth="1"/>
    <col min="13" max="13" width="10.7109375" style="25" customWidth="1"/>
    <col min="14" max="14" width="31.28515625" style="25" bestFit="1" customWidth="1"/>
    <col min="15" max="15" width="21.140625" style="25" bestFit="1" customWidth="1"/>
    <col min="16" max="16384" width="9.140625" style="25"/>
  </cols>
  <sheetData>
    <row r="1" spans="1:21" ht="56.25" customHeight="1" x14ac:dyDescent="0.2">
      <c r="A1" s="55" t="s">
        <v>501</v>
      </c>
      <c r="B1" s="55" t="s">
        <v>0</v>
      </c>
      <c r="C1" s="55" t="s">
        <v>1</v>
      </c>
      <c r="D1" s="55" t="s">
        <v>2</v>
      </c>
      <c r="E1" s="55" t="s">
        <v>3</v>
      </c>
      <c r="F1" s="56" t="s">
        <v>4</v>
      </c>
      <c r="G1" s="56" t="s">
        <v>5</v>
      </c>
      <c r="H1" s="55" t="s">
        <v>6</v>
      </c>
      <c r="I1" s="57" t="s">
        <v>7</v>
      </c>
      <c r="J1" s="57" t="s">
        <v>8</v>
      </c>
      <c r="K1" s="57" t="s">
        <v>9</v>
      </c>
      <c r="L1" s="55" t="s">
        <v>10</v>
      </c>
      <c r="M1" s="55" t="s">
        <v>11</v>
      </c>
      <c r="N1" s="55" t="s">
        <v>12</v>
      </c>
      <c r="O1" s="55" t="s">
        <v>13</v>
      </c>
      <c r="P1" s="58" t="s">
        <v>502</v>
      </c>
      <c r="Q1" s="58" t="s">
        <v>503</v>
      </c>
      <c r="R1" s="55" t="s">
        <v>504</v>
      </c>
      <c r="S1" s="55" t="s">
        <v>505</v>
      </c>
      <c r="T1" s="55" t="s">
        <v>506</v>
      </c>
      <c r="U1" s="55" t="s">
        <v>507</v>
      </c>
    </row>
    <row r="2" spans="1:21" ht="27.75" customHeight="1" x14ac:dyDescent="0.2">
      <c r="A2" s="24">
        <v>2311</v>
      </c>
      <c r="B2" s="25" t="s">
        <v>900</v>
      </c>
      <c r="C2" s="25" t="s">
        <v>101</v>
      </c>
      <c r="D2" s="25" t="s">
        <v>901</v>
      </c>
      <c r="E2" s="25" t="s">
        <v>902</v>
      </c>
      <c r="F2" s="26">
        <v>39000</v>
      </c>
      <c r="G2" s="26">
        <v>78000</v>
      </c>
      <c r="H2" s="25" t="s">
        <v>51</v>
      </c>
      <c r="I2" s="27">
        <v>43973</v>
      </c>
      <c r="J2" s="27">
        <v>44702</v>
      </c>
      <c r="K2" s="27">
        <v>43525</v>
      </c>
      <c r="L2" s="25" t="s">
        <v>24</v>
      </c>
      <c r="M2" s="25" t="s">
        <v>135</v>
      </c>
      <c r="N2" s="25" t="s">
        <v>903</v>
      </c>
      <c r="O2" s="25" t="s">
        <v>904</v>
      </c>
    </row>
    <row r="3" spans="1:21" ht="26.25" customHeight="1" x14ac:dyDescent="0.2">
      <c r="A3" s="24">
        <v>2720</v>
      </c>
      <c r="B3" s="25" t="s">
        <v>905</v>
      </c>
      <c r="C3" s="25" t="s">
        <v>21</v>
      </c>
      <c r="D3" s="25" t="s">
        <v>906</v>
      </c>
      <c r="E3" s="25" t="s">
        <v>907</v>
      </c>
      <c r="F3" s="29">
        <v>26500</v>
      </c>
      <c r="G3" s="29">
        <v>132500</v>
      </c>
      <c r="H3" s="25" t="s">
        <v>51</v>
      </c>
      <c r="I3" s="27">
        <v>42947</v>
      </c>
      <c r="J3" s="27">
        <v>44773</v>
      </c>
      <c r="K3" s="27">
        <v>44348</v>
      </c>
      <c r="L3" s="25" t="s">
        <v>908</v>
      </c>
      <c r="M3" s="25" t="s">
        <v>135</v>
      </c>
      <c r="N3" s="25" t="s">
        <v>25</v>
      </c>
      <c r="O3" s="25" t="s">
        <v>909</v>
      </c>
    </row>
    <row r="4" spans="1:21" x14ac:dyDescent="0.2">
      <c r="A4" s="43">
        <v>2274</v>
      </c>
      <c r="B4" s="25" t="s">
        <v>910</v>
      </c>
      <c r="C4" s="25" t="s">
        <v>101</v>
      </c>
      <c r="D4" s="25" t="s">
        <v>910</v>
      </c>
      <c r="E4" s="25" t="s">
        <v>911</v>
      </c>
      <c r="F4" s="26">
        <v>7500</v>
      </c>
      <c r="G4" s="26">
        <v>22500</v>
      </c>
      <c r="H4" s="25" t="s">
        <v>51</v>
      </c>
      <c r="I4" s="27">
        <v>43709</v>
      </c>
      <c r="J4" s="27">
        <v>44804</v>
      </c>
      <c r="K4" s="35" t="s">
        <v>912</v>
      </c>
      <c r="L4" s="25" t="s">
        <v>122</v>
      </c>
      <c r="M4" s="25" t="s">
        <v>51</v>
      </c>
      <c r="N4" s="25" t="s">
        <v>913</v>
      </c>
      <c r="O4" s="25" t="s">
        <v>909</v>
      </c>
    </row>
    <row r="5" spans="1:21" x14ac:dyDescent="0.2">
      <c r="A5" s="24">
        <v>2770</v>
      </c>
      <c r="B5" s="25" t="s">
        <v>914</v>
      </c>
      <c r="C5" s="25" t="s">
        <v>101</v>
      </c>
      <c r="D5" s="25" t="s">
        <v>914</v>
      </c>
      <c r="E5" s="25" t="s">
        <v>915</v>
      </c>
      <c r="F5" s="29">
        <v>128500</v>
      </c>
      <c r="G5" s="48">
        <v>330226</v>
      </c>
      <c r="H5" s="25" t="s">
        <v>51</v>
      </c>
      <c r="I5" s="27">
        <v>44446</v>
      </c>
      <c r="J5" s="27">
        <v>44810</v>
      </c>
      <c r="K5" s="35" t="s">
        <v>912</v>
      </c>
      <c r="L5" s="25" t="s">
        <v>916</v>
      </c>
      <c r="M5" s="25" t="s">
        <v>135</v>
      </c>
      <c r="N5" s="25" t="s">
        <v>913</v>
      </c>
      <c r="O5" s="25" t="s">
        <v>909</v>
      </c>
    </row>
    <row r="6" spans="1:21" x14ac:dyDescent="0.2">
      <c r="A6" s="24">
        <v>2074</v>
      </c>
      <c r="B6" s="25" t="s">
        <v>917</v>
      </c>
      <c r="C6" s="25" t="s">
        <v>101</v>
      </c>
      <c r="D6" s="25" t="s">
        <v>917</v>
      </c>
      <c r="E6" s="25" t="s">
        <v>918</v>
      </c>
      <c r="F6" s="26">
        <v>7995</v>
      </c>
      <c r="G6" s="26">
        <v>39975</v>
      </c>
      <c r="H6" s="25" t="s">
        <v>51</v>
      </c>
      <c r="I6" s="27">
        <v>43009</v>
      </c>
      <c r="J6" s="27">
        <v>44834</v>
      </c>
      <c r="K6" s="27">
        <v>43556</v>
      </c>
      <c r="L6" s="25" t="s">
        <v>919</v>
      </c>
      <c r="M6" s="25" t="s">
        <v>51</v>
      </c>
      <c r="N6" s="25" t="s">
        <v>136</v>
      </c>
      <c r="O6" s="25" t="s">
        <v>909</v>
      </c>
    </row>
    <row r="7" spans="1:21" ht="25.5" x14ac:dyDescent="0.2">
      <c r="A7" s="24" t="s">
        <v>920</v>
      </c>
      <c r="B7" s="25" t="s">
        <v>921</v>
      </c>
      <c r="C7" s="25" t="s">
        <v>101</v>
      </c>
      <c r="D7" s="25" t="s">
        <v>921</v>
      </c>
      <c r="E7" s="25" t="s">
        <v>922</v>
      </c>
      <c r="F7" s="44" t="s">
        <v>923</v>
      </c>
      <c r="G7" s="44" t="s">
        <v>924</v>
      </c>
      <c r="H7" s="25" t="s">
        <v>51</v>
      </c>
      <c r="I7" s="36" t="s">
        <v>925</v>
      </c>
      <c r="J7" s="27">
        <v>44834</v>
      </c>
      <c r="K7" s="27">
        <v>44200</v>
      </c>
      <c r="L7" s="25" t="s">
        <v>24</v>
      </c>
      <c r="M7" s="25" t="s">
        <v>135</v>
      </c>
      <c r="N7" s="25" t="s">
        <v>913</v>
      </c>
      <c r="O7" s="25" t="s">
        <v>904</v>
      </c>
    </row>
    <row r="8" spans="1:21" x14ac:dyDescent="0.2">
      <c r="A8" s="24">
        <v>481</v>
      </c>
      <c r="B8" s="25" t="s">
        <v>926</v>
      </c>
      <c r="C8" s="25" t="s">
        <v>46</v>
      </c>
      <c r="D8" s="25" t="s">
        <v>926</v>
      </c>
      <c r="E8" s="25" t="s">
        <v>927</v>
      </c>
      <c r="F8" s="26" t="s">
        <v>928</v>
      </c>
      <c r="G8" s="26" t="s">
        <v>929</v>
      </c>
      <c r="H8" s="25" t="s">
        <v>51</v>
      </c>
      <c r="I8" s="27">
        <v>43692</v>
      </c>
      <c r="J8" s="27">
        <v>44834</v>
      </c>
      <c r="K8" s="27">
        <v>44621</v>
      </c>
      <c r="L8" s="25" t="s">
        <v>122</v>
      </c>
      <c r="O8" s="25" t="s">
        <v>904</v>
      </c>
    </row>
    <row r="9" spans="1:21" x14ac:dyDescent="0.2">
      <c r="A9" s="24">
        <v>620</v>
      </c>
      <c r="B9" s="25" t="s">
        <v>930</v>
      </c>
      <c r="C9" s="25" t="s">
        <v>46</v>
      </c>
      <c r="D9" s="25" t="s">
        <v>930</v>
      </c>
      <c r="E9" s="25" t="s">
        <v>931</v>
      </c>
      <c r="F9" s="26">
        <v>280000</v>
      </c>
      <c r="G9" s="26">
        <v>3200000</v>
      </c>
      <c r="H9" s="25" t="s">
        <v>51</v>
      </c>
      <c r="I9" s="27">
        <v>40452</v>
      </c>
      <c r="J9" s="27">
        <v>44834</v>
      </c>
      <c r="K9" s="27">
        <v>44287</v>
      </c>
      <c r="L9" s="25" t="s">
        <v>105</v>
      </c>
      <c r="M9" s="25" t="s">
        <v>135</v>
      </c>
      <c r="N9" s="25" t="s">
        <v>913</v>
      </c>
      <c r="O9" s="25" t="s">
        <v>904</v>
      </c>
    </row>
    <row r="10" spans="1:21" x14ac:dyDescent="0.2">
      <c r="A10" s="24">
        <v>621</v>
      </c>
      <c r="B10" s="25" t="s">
        <v>932</v>
      </c>
      <c r="C10" s="25" t="s">
        <v>46</v>
      </c>
      <c r="D10" s="25" t="s">
        <v>932</v>
      </c>
      <c r="E10" s="25" t="s">
        <v>933</v>
      </c>
      <c r="F10" s="26">
        <v>230000</v>
      </c>
      <c r="G10" s="26">
        <v>3200000</v>
      </c>
      <c r="H10" s="25" t="s">
        <v>336</v>
      </c>
      <c r="I10" s="27">
        <v>40452</v>
      </c>
      <c r="J10" s="27">
        <v>44834</v>
      </c>
      <c r="K10" s="27">
        <v>44287</v>
      </c>
      <c r="L10" s="25" t="s">
        <v>127</v>
      </c>
      <c r="M10" s="25" t="s">
        <v>135</v>
      </c>
      <c r="N10" s="25" t="s">
        <v>913</v>
      </c>
      <c r="O10" s="25" t="s">
        <v>904</v>
      </c>
    </row>
    <row r="11" spans="1:21" x14ac:dyDescent="0.2">
      <c r="A11" s="24">
        <v>623</v>
      </c>
      <c r="B11" s="25" t="s">
        <v>934</v>
      </c>
      <c r="C11" s="25" t="s">
        <v>46</v>
      </c>
      <c r="D11" s="25" t="s">
        <v>935</v>
      </c>
      <c r="E11" s="25" t="s">
        <v>936</v>
      </c>
      <c r="F11" s="26">
        <v>40000</v>
      </c>
      <c r="G11" s="26">
        <v>480000</v>
      </c>
      <c r="H11" s="25" t="s">
        <v>51</v>
      </c>
      <c r="I11" s="27">
        <v>40452</v>
      </c>
      <c r="J11" s="27">
        <v>44834</v>
      </c>
      <c r="K11" s="27">
        <v>44287</v>
      </c>
      <c r="L11" s="25" t="s">
        <v>127</v>
      </c>
      <c r="M11" s="25" t="s">
        <v>135</v>
      </c>
      <c r="N11" s="25" t="s">
        <v>913</v>
      </c>
      <c r="O11" s="25" t="s">
        <v>904</v>
      </c>
    </row>
    <row r="12" spans="1:21" x14ac:dyDescent="0.2">
      <c r="A12" s="24">
        <v>2091</v>
      </c>
      <c r="B12" s="25" t="s">
        <v>937</v>
      </c>
      <c r="C12" s="25" t="s">
        <v>101</v>
      </c>
      <c r="D12" s="25" t="s">
        <v>937</v>
      </c>
      <c r="E12" s="25" t="s">
        <v>938</v>
      </c>
      <c r="F12" s="26">
        <v>13297</v>
      </c>
      <c r="G12" s="26">
        <v>66487</v>
      </c>
      <c r="H12" s="25" t="s">
        <v>51</v>
      </c>
      <c r="I12" s="27">
        <v>43009</v>
      </c>
      <c r="J12" s="27">
        <v>44834</v>
      </c>
      <c r="K12" s="27">
        <v>44501</v>
      </c>
      <c r="L12" s="25" t="s">
        <v>122</v>
      </c>
      <c r="M12" s="25" t="s">
        <v>51</v>
      </c>
      <c r="N12" s="25" t="s">
        <v>913</v>
      </c>
      <c r="O12" s="25" t="s">
        <v>909</v>
      </c>
    </row>
    <row r="13" spans="1:21" x14ac:dyDescent="0.2">
      <c r="A13" s="24">
        <v>2549</v>
      </c>
      <c r="B13" s="25" t="s">
        <v>939</v>
      </c>
      <c r="C13" s="25" t="s">
        <v>101</v>
      </c>
      <c r="D13" s="25" t="s">
        <v>939</v>
      </c>
      <c r="E13" s="25" t="s">
        <v>940</v>
      </c>
      <c r="F13" s="26">
        <v>5000</v>
      </c>
      <c r="G13" s="26">
        <v>325000</v>
      </c>
      <c r="H13" s="25" t="s">
        <v>51</v>
      </c>
      <c r="I13" s="27">
        <v>43739</v>
      </c>
      <c r="J13" s="35">
        <v>44834</v>
      </c>
      <c r="K13" s="27" t="s">
        <v>912</v>
      </c>
      <c r="L13" s="25" t="s">
        <v>24</v>
      </c>
      <c r="M13" s="25" t="s">
        <v>135</v>
      </c>
      <c r="N13" s="25" t="s">
        <v>913</v>
      </c>
      <c r="O13" s="25" t="s">
        <v>904</v>
      </c>
    </row>
    <row r="14" spans="1:21" x14ac:dyDescent="0.2">
      <c r="A14" s="24">
        <v>2867</v>
      </c>
      <c r="B14" s="25" t="s">
        <v>941</v>
      </c>
      <c r="C14" s="25" t="s">
        <v>101</v>
      </c>
      <c r="D14" s="25" t="s">
        <v>942</v>
      </c>
      <c r="E14" s="25" t="s">
        <v>943</v>
      </c>
      <c r="F14" s="26">
        <v>41125</v>
      </c>
      <c r="G14" s="26">
        <v>41125</v>
      </c>
      <c r="H14" s="25" t="s">
        <v>51</v>
      </c>
      <c r="I14" s="27">
        <v>44652</v>
      </c>
      <c r="J14" s="27">
        <v>44834</v>
      </c>
      <c r="K14" s="27">
        <v>44713</v>
      </c>
      <c r="L14" s="25" t="s">
        <v>944</v>
      </c>
      <c r="M14" s="25" t="s">
        <v>51</v>
      </c>
      <c r="N14" s="25" t="s">
        <v>913</v>
      </c>
      <c r="O14" s="25" t="s">
        <v>904</v>
      </c>
    </row>
    <row r="15" spans="1:21" x14ac:dyDescent="0.2">
      <c r="A15" s="24">
        <v>2153</v>
      </c>
      <c r="B15" s="25" t="s">
        <v>945</v>
      </c>
      <c r="C15" s="25" t="s">
        <v>101</v>
      </c>
      <c r="D15" s="25" t="s">
        <v>946</v>
      </c>
      <c r="E15" s="25" t="s">
        <v>947</v>
      </c>
      <c r="F15" s="29">
        <v>24240</v>
      </c>
      <c r="G15" s="29">
        <v>102470</v>
      </c>
      <c r="H15" s="25" t="s">
        <v>51</v>
      </c>
      <c r="I15" s="27">
        <v>43388</v>
      </c>
      <c r="J15" s="27">
        <v>44848</v>
      </c>
      <c r="K15" s="27">
        <v>44531</v>
      </c>
      <c r="L15" s="25" t="s">
        <v>908</v>
      </c>
      <c r="M15" s="25" t="s">
        <v>51</v>
      </c>
      <c r="N15" s="25" t="s">
        <v>913</v>
      </c>
      <c r="O15" s="25" t="s">
        <v>904</v>
      </c>
    </row>
    <row r="16" spans="1:21" x14ac:dyDescent="0.2">
      <c r="A16" s="24">
        <v>2997</v>
      </c>
      <c r="B16" s="25" t="s">
        <v>948</v>
      </c>
      <c r="C16" s="25" t="s">
        <v>101</v>
      </c>
      <c r="D16" s="25" t="s">
        <v>948</v>
      </c>
      <c r="E16" s="25" t="s">
        <v>949</v>
      </c>
      <c r="F16" s="29">
        <v>30000</v>
      </c>
      <c r="G16" s="29">
        <v>30000</v>
      </c>
      <c r="H16" s="25" t="s">
        <v>51</v>
      </c>
      <c r="I16" s="27">
        <v>44769</v>
      </c>
      <c r="J16" s="27">
        <v>44865</v>
      </c>
      <c r="K16" s="35" t="s">
        <v>950</v>
      </c>
      <c r="L16" s="25" t="s">
        <v>122</v>
      </c>
      <c r="M16" s="25" t="s">
        <v>135</v>
      </c>
      <c r="N16" s="25" t="s">
        <v>913</v>
      </c>
      <c r="O16" s="25" t="s">
        <v>909</v>
      </c>
    </row>
    <row r="17" spans="1:15" x14ac:dyDescent="0.2">
      <c r="A17" s="24">
        <v>1805</v>
      </c>
      <c r="B17" s="25" t="s">
        <v>951</v>
      </c>
      <c r="C17" s="25" t="s">
        <v>46</v>
      </c>
      <c r="D17" s="25" t="s">
        <v>951</v>
      </c>
      <c r="E17" s="25" t="s">
        <v>952</v>
      </c>
      <c r="F17" s="29">
        <v>5895</v>
      </c>
      <c r="G17" s="29">
        <v>37965</v>
      </c>
      <c r="H17" s="25" t="s">
        <v>51</v>
      </c>
      <c r="I17" s="27">
        <v>42309</v>
      </c>
      <c r="J17" s="27">
        <v>44865</v>
      </c>
      <c r="K17" s="27">
        <v>44500</v>
      </c>
      <c r="L17" s="25" t="s">
        <v>122</v>
      </c>
      <c r="M17" s="25" t="s">
        <v>51</v>
      </c>
      <c r="N17" s="25" t="s">
        <v>953</v>
      </c>
      <c r="O17" s="25" t="s">
        <v>909</v>
      </c>
    </row>
    <row r="18" spans="1:15" x14ac:dyDescent="0.2">
      <c r="A18" s="24">
        <v>2687</v>
      </c>
      <c r="B18" s="25" t="s">
        <v>954</v>
      </c>
      <c r="C18" s="25" t="s">
        <v>101</v>
      </c>
      <c r="D18" s="25" t="s">
        <v>955</v>
      </c>
      <c r="E18" s="25" t="s">
        <v>956</v>
      </c>
      <c r="F18" s="26">
        <v>155000</v>
      </c>
      <c r="G18" s="26">
        <v>310000</v>
      </c>
      <c r="H18" s="25" t="s">
        <v>51</v>
      </c>
      <c r="I18" s="27">
        <v>44136</v>
      </c>
      <c r="J18" s="35">
        <v>44865</v>
      </c>
      <c r="K18" s="27" t="s">
        <v>912</v>
      </c>
      <c r="L18" s="25" t="s">
        <v>957</v>
      </c>
      <c r="M18" s="25" t="s">
        <v>51</v>
      </c>
      <c r="N18" s="25" t="s">
        <v>903</v>
      </c>
      <c r="O18" s="25" t="s">
        <v>958</v>
      </c>
    </row>
    <row r="19" spans="1:15" x14ac:dyDescent="0.2">
      <c r="A19" s="24">
        <v>2191</v>
      </c>
      <c r="B19" s="25" t="s">
        <v>959</v>
      </c>
      <c r="C19" s="25" t="s">
        <v>46</v>
      </c>
      <c r="D19" s="25" t="s">
        <v>960</v>
      </c>
      <c r="E19" s="25" t="s">
        <v>961</v>
      </c>
      <c r="F19" s="29">
        <v>49093</v>
      </c>
      <c r="G19" s="26">
        <v>147281</v>
      </c>
      <c r="H19" s="25" t="s">
        <v>51</v>
      </c>
      <c r="I19" s="27">
        <v>43329</v>
      </c>
      <c r="J19" s="27">
        <v>44869</v>
      </c>
      <c r="K19" s="27">
        <v>44562</v>
      </c>
      <c r="L19" s="25" t="s">
        <v>908</v>
      </c>
      <c r="M19" s="25" t="s">
        <v>51</v>
      </c>
      <c r="N19" s="25" t="s">
        <v>962</v>
      </c>
      <c r="O19" s="25" t="s">
        <v>904</v>
      </c>
    </row>
    <row r="20" spans="1:15" x14ac:dyDescent="0.2">
      <c r="A20" s="24">
        <v>2674</v>
      </c>
      <c r="B20" s="25" t="s">
        <v>963</v>
      </c>
      <c r="C20" s="25" t="s">
        <v>46</v>
      </c>
      <c r="D20" s="25" t="s">
        <v>964</v>
      </c>
      <c r="E20" s="25" t="s">
        <v>965</v>
      </c>
      <c r="F20" s="29">
        <v>6600</v>
      </c>
      <c r="G20" s="29">
        <v>13785</v>
      </c>
      <c r="H20" s="25" t="s">
        <v>51</v>
      </c>
      <c r="I20" s="27">
        <v>44141</v>
      </c>
      <c r="J20" s="27">
        <v>44871</v>
      </c>
      <c r="K20" s="27">
        <v>44672</v>
      </c>
      <c r="L20" s="25" t="s">
        <v>944</v>
      </c>
      <c r="M20" s="25" t="s">
        <v>135</v>
      </c>
      <c r="N20" s="25" t="s">
        <v>966</v>
      </c>
      <c r="O20" s="25" t="s">
        <v>909</v>
      </c>
    </row>
    <row r="21" spans="1:15" x14ac:dyDescent="0.2">
      <c r="A21" s="24" t="s">
        <v>967</v>
      </c>
      <c r="B21" s="25" t="s">
        <v>968</v>
      </c>
      <c r="C21" s="25" t="s">
        <v>101</v>
      </c>
      <c r="D21" s="25" t="s">
        <v>968</v>
      </c>
      <c r="E21" s="25" t="s">
        <v>969</v>
      </c>
      <c r="F21" s="29">
        <v>14677</v>
      </c>
      <c r="G21" s="29">
        <v>194617</v>
      </c>
      <c r="H21" s="25" t="s">
        <v>51</v>
      </c>
      <c r="I21" s="27">
        <v>43780</v>
      </c>
      <c r="J21" s="27">
        <v>44875</v>
      </c>
      <c r="K21" s="27">
        <v>44531</v>
      </c>
      <c r="L21" s="25" t="s">
        <v>24</v>
      </c>
      <c r="M21" s="25" t="s">
        <v>51</v>
      </c>
      <c r="N21" s="25" t="s">
        <v>913</v>
      </c>
      <c r="O21" s="25" t="s">
        <v>909</v>
      </c>
    </row>
    <row r="22" spans="1:15" x14ac:dyDescent="0.2">
      <c r="A22" s="24">
        <v>2216</v>
      </c>
      <c r="B22" s="25" t="s">
        <v>970</v>
      </c>
      <c r="C22" s="25" t="s">
        <v>46</v>
      </c>
      <c r="D22" s="25" t="s">
        <v>970</v>
      </c>
      <c r="E22" s="25" t="s">
        <v>971</v>
      </c>
      <c r="F22" s="26">
        <v>67250</v>
      </c>
      <c r="G22" s="26">
        <v>269001</v>
      </c>
      <c r="H22" s="25" t="s">
        <v>51</v>
      </c>
      <c r="I22" s="27">
        <v>43556</v>
      </c>
      <c r="J22" s="27">
        <v>44878</v>
      </c>
      <c r="K22" s="27">
        <v>43739</v>
      </c>
      <c r="L22" s="25" t="s">
        <v>122</v>
      </c>
      <c r="M22" s="25" t="s">
        <v>135</v>
      </c>
      <c r="N22" s="25" t="s">
        <v>913</v>
      </c>
      <c r="O22" s="25" t="s">
        <v>904</v>
      </c>
    </row>
    <row r="23" spans="1:15" x14ac:dyDescent="0.2">
      <c r="A23" s="24">
        <v>2870</v>
      </c>
      <c r="B23" s="25" t="s">
        <v>972</v>
      </c>
      <c r="C23" s="25" t="s">
        <v>101</v>
      </c>
      <c r="D23" s="25" t="s">
        <v>973</v>
      </c>
      <c r="E23" s="25" t="s">
        <v>940</v>
      </c>
      <c r="F23" s="29">
        <v>60000</v>
      </c>
      <c r="G23" s="29">
        <v>60000</v>
      </c>
      <c r="H23" s="25" t="s">
        <v>51</v>
      </c>
      <c r="I23" s="27">
        <v>44531</v>
      </c>
      <c r="J23" s="27">
        <v>44895</v>
      </c>
      <c r="K23" s="35" t="s">
        <v>134</v>
      </c>
      <c r="L23" s="25" t="s">
        <v>122</v>
      </c>
      <c r="M23" s="25" t="s">
        <v>135</v>
      </c>
      <c r="N23" s="25" t="s">
        <v>903</v>
      </c>
      <c r="O23" s="25" t="s">
        <v>909</v>
      </c>
    </row>
    <row r="24" spans="1:15" x14ac:dyDescent="0.2">
      <c r="A24" s="24">
        <v>884</v>
      </c>
      <c r="B24" s="25" t="s">
        <v>974</v>
      </c>
      <c r="C24" s="25" t="s">
        <v>101</v>
      </c>
      <c r="D24" s="25" t="s">
        <v>974</v>
      </c>
      <c r="E24" s="25" t="s">
        <v>975</v>
      </c>
      <c r="F24" s="26">
        <v>216887</v>
      </c>
      <c r="G24" s="26">
        <v>947167</v>
      </c>
      <c r="H24" s="25" t="s">
        <v>51</v>
      </c>
      <c r="I24" s="27">
        <v>43444</v>
      </c>
      <c r="J24" s="27">
        <v>44903</v>
      </c>
      <c r="K24" s="27">
        <v>44531</v>
      </c>
      <c r="L24" s="25" t="s">
        <v>24</v>
      </c>
      <c r="M24" s="25" t="s">
        <v>135</v>
      </c>
      <c r="N24" s="25" t="s">
        <v>913</v>
      </c>
      <c r="O24" s="25" t="s">
        <v>909</v>
      </c>
    </row>
    <row r="25" spans="1:15" x14ac:dyDescent="0.2">
      <c r="A25" s="24">
        <v>2202</v>
      </c>
      <c r="B25" s="25" t="s">
        <v>976</v>
      </c>
      <c r="C25" s="25" t="s">
        <v>101</v>
      </c>
      <c r="D25" s="25" t="s">
        <v>977</v>
      </c>
      <c r="E25" s="25" t="s">
        <v>978</v>
      </c>
      <c r="F25" s="26">
        <v>180000</v>
      </c>
      <c r="G25" s="26">
        <v>1080000</v>
      </c>
      <c r="H25" s="25" t="s">
        <v>51</v>
      </c>
      <c r="I25" s="27">
        <v>43813</v>
      </c>
      <c r="J25" s="27">
        <v>44908</v>
      </c>
      <c r="K25" s="27">
        <v>44378</v>
      </c>
      <c r="L25" s="25" t="s">
        <v>24</v>
      </c>
      <c r="M25" s="25" t="s">
        <v>135</v>
      </c>
      <c r="N25" s="25" t="s">
        <v>913</v>
      </c>
      <c r="O25" s="25" t="s">
        <v>904</v>
      </c>
    </row>
    <row r="26" spans="1:15" x14ac:dyDescent="0.2">
      <c r="A26" s="24">
        <v>2099</v>
      </c>
      <c r="B26" s="25" t="s">
        <v>979</v>
      </c>
      <c r="C26" s="25" t="s">
        <v>101</v>
      </c>
      <c r="D26" s="25" t="s">
        <v>980</v>
      </c>
      <c r="E26" s="28" t="s">
        <v>981</v>
      </c>
      <c r="F26" s="26">
        <v>8160</v>
      </c>
      <c r="G26" s="26">
        <v>40800</v>
      </c>
      <c r="H26" s="25" t="s">
        <v>51</v>
      </c>
      <c r="I26" s="27">
        <v>43088</v>
      </c>
      <c r="J26" s="27">
        <v>44913</v>
      </c>
      <c r="K26" s="27">
        <v>44531</v>
      </c>
      <c r="L26" s="25" t="s">
        <v>908</v>
      </c>
      <c r="M26" s="25" t="s">
        <v>51</v>
      </c>
      <c r="N26" s="25" t="s">
        <v>982</v>
      </c>
      <c r="O26" s="25" t="s">
        <v>909</v>
      </c>
    </row>
    <row r="27" spans="1:15" x14ac:dyDescent="0.2">
      <c r="A27" s="24">
        <v>2542</v>
      </c>
      <c r="B27" s="25" t="s">
        <v>983</v>
      </c>
      <c r="C27" s="25" t="s">
        <v>101</v>
      </c>
      <c r="D27" s="25" t="s">
        <v>984</v>
      </c>
      <c r="E27" s="25" t="s">
        <v>969</v>
      </c>
      <c r="F27" s="29">
        <v>100666</v>
      </c>
      <c r="G27" s="29">
        <v>100666</v>
      </c>
      <c r="H27" s="25" t="s">
        <v>985</v>
      </c>
      <c r="I27" s="27">
        <v>44551</v>
      </c>
      <c r="J27" s="27">
        <v>44915</v>
      </c>
      <c r="K27" s="27">
        <v>44652</v>
      </c>
      <c r="L27" s="25" t="s">
        <v>908</v>
      </c>
      <c r="M27" s="25" t="s">
        <v>135</v>
      </c>
      <c r="N27" s="25" t="s">
        <v>913</v>
      </c>
      <c r="O27" s="25" t="s">
        <v>909</v>
      </c>
    </row>
    <row r="28" spans="1:15" x14ac:dyDescent="0.2">
      <c r="A28" s="24">
        <v>2726</v>
      </c>
      <c r="B28" s="25" t="s">
        <v>986</v>
      </c>
      <c r="C28" s="25" t="s">
        <v>101</v>
      </c>
      <c r="D28" s="25" t="s">
        <v>986</v>
      </c>
      <c r="E28" s="25" t="s">
        <v>987</v>
      </c>
      <c r="F28" s="29">
        <v>12000</v>
      </c>
      <c r="G28" s="29">
        <v>12000</v>
      </c>
      <c r="H28" s="25" t="s">
        <v>51</v>
      </c>
      <c r="I28" s="27">
        <v>44188</v>
      </c>
      <c r="J28" s="27">
        <v>44917</v>
      </c>
      <c r="K28" s="27">
        <v>44469</v>
      </c>
      <c r="L28" s="25" t="s">
        <v>122</v>
      </c>
      <c r="M28" s="25" t="s">
        <v>51</v>
      </c>
      <c r="N28" s="25" t="s">
        <v>913</v>
      </c>
      <c r="O28" s="25" t="s">
        <v>904</v>
      </c>
    </row>
    <row r="29" spans="1:15" x14ac:dyDescent="0.2">
      <c r="A29" s="24">
        <v>2900</v>
      </c>
      <c r="B29" s="25" t="s">
        <v>988</v>
      </c>
      <c r="C29" s="25" t="s">
        <v>101</v>
      </c>
      <c r="D29" s="25" t="s">
        <v>989</v>
      </c>
      <c r="E29" s="25" t="s">
        <v>990</v>
      </c>
      <c r="F29" s="26">
        <v>3000</v>
      </c>
      <c r="G29" s="26">
        <v>3000</v>
      </c>
      <c r="H29" s="25" t="s">
        <v>51</v>
      </c>
      <c r="I29" s="27">
        <v>44561</v>
      </c>
      <c r="J29" s="35">
        <v>44925</v>
      </c>
      <c r="K29" s="27"/>
      <c r="L29" s="25" t="s">
        <v>122</v>
      </c>
      <c r="M29" s="25" t="s">
        <v>135</v>
      </c>
      <c r="N29" s="25" t="s">
        <v>913</v>
      </c>
      <c r="O29" s="25" t="s">
        <v>904</v>
      </c>
    </row>
    <row r="30" spans="1:15" x14ac:dyDescent="0.2">
      <c r="A30" s="24">
        <v>1029</v>
      </c>
      <c r="B30" s="25" t="s">
        <v>991</v>
      </c>
      <c r="C30" s="25" t="s">
        <v>46</v>
      </c>
      <c r="D30" s="25" t="s">
        <v>992</v>
      </c>
      <c r="E30" s="25" t="s">
        <v>993</v>
      </c>
      <c r="F30" s="26" t="s">
        <v>994</v>
      </c>
      <c r="G30" s="26" t="s">
        <v>994</v>
      </c>
      <c r="H30" s="25" t="s">
        <v>51</v>
      </c>
      <c r="I30" s="27">
        <v>42005</v>
      </c>
      <c r="J30" s="27">
        <v>44926</v>
      </c>
      <c r="K30" s="27">
        <v>43831</v>
      </c>
      <c r="L30" s="25" t="s">
        <v>995</v>
      </c>
      <c r="M30" s="25" t="s">
        <v>135</v>
      </c>
      <c r="N30" s="25" t="s">
        <v>25</v>
      </c>
      <c r="O30" s="25" t="s">
        <v>909</v>
      </c>
    </row>
    <row r="31" spans="1:15" x14ac:dyDescent="0.2">
      <c r="A31" s="24">
        <v>2918</v>
      </c>
      <c r="B31" s="25" t="s">
        <v>996</v>
      </c>
      <c r="C31" s="25" t="s">
        <v>101</v>
      </c>
      <c r="D31" s="25" t="s">
        <v>996</v>
      </c>
      <c r="E31" s="25" t="s">
        <v>997</v>
      </c>
      <c r="F31" s="29">
        <v>15409</v>
      </c>
      <c r="G31" s="29">
        <v>15409</v>
      </c>
      <c r="H31" s="25" t="s">
        <v>51</v>
      </c>
      <c r="I31" s="27">
        <v>44577</v>
      </c>
      <c r="J31" s="52">
        <v>44941</v>
      </c>
      <c r="K31" s="35" t="s">
        <v>134</v>
      </c>
      <c r="L31" s="25" t="s">
        <v>122</v>
      </c>
      <c r="M31" s="25" t="s">
        <v>135</v>
      </c>
      <c r="N31" s="25" t="s">
        <v>913</v>
      </c>
      <c r="O31" s="25" t="s">
        <v>909</v>
      </c>
    </row>
    <row r="32" spans="1:15" x14ac:dyDescent="0.2">
      <c r="A32" s="24">
        <v>2737</v>
      </c>
      <c r="B32" s="25" t="s">
        <v>998</v>
      </c>
      <c r="C32" s="25" t="s">
        <v>101</v>
      </c>
      <c r="D32" s="25" t="s">
        <v>999</v>
      </c>
      <c r="E32" s="25" t="s">
        <v>1000</v>
      </c>
      <c r="F32" s="29">
        <v>7402</v>
      </c>
      <c r="G32" s="29">
        <v>22206</v>
      </c>
      <c r="H32" s="25" t="s">
        <v>51</v>
      </c>
      <c r="I32" s="27">
        <v>43859</v>
      </c>
      <c r="J32" s="27">
        <v>44954</v>
      </c>
      <c r="K32" s="27">
        <v>44652</v>
      </c>
      <c r="L32" s="25" t="s">
        <v>944</v>
      </c>
      <c r="M32" s="25" t="s">
        <v>135</v>
      </c>
      <c r="N32" s="25" t="s">
        <v>913</v>
      </c>
      <c r="O32" s="25" t="s">
        <v>909</v>
      </c>
    </row>
    <row r="33" spans="1:15" x14ac:dyDescent="0.2">
      <c r="A33" s="24">
        <v>2923</v>
      </c>
      <c r="B33" s="25" t="s">
        <v>1001</v>
      </c>
      <c r="C33" s="25" t="s">
        <v>101</v>
      </c>
      <c r="D33" s="25" t="s">
        <v>1001</v>
      </c>
      <c r="E33" s="25" t="s">
        <v>1002</v>
      </c>
      <c r="F33" s="29">
        <v>8057</v>
      </c>
      <c r="G33" s="29">
        <v>16114</v>
      </c>
      <c r="H33" s="25" t="s">
        <v>51</v>
      </c>
      <c r="I33" s="27">
        <v>44227</v>
      </c>
      <c r="J33" s="27">
        <v>44956</v>
      </c>
      <c r="K33" s="27">
        <v>44743</v>
      </c>
      <c r="L33" s="25" t="s">
        <v>1003</v>
      </c>
      <c r="M33" s="25" t="s">
        <v>135</v>
      </c>
      <c r="N33" s="25" t="s">
        <v>913</v>
      </c>
      <c r="O33" s="25" t="s">
        <v>909</v>
      </c>
    </row>
    <row r="34" spans="1:15" x14ac:dyDescent="0.2">
      <c r="A34" s="24">
        <v>2522</v>
      </c>
      <c r="B34" s="25" t="s">
        <v>1004</v>
      </c>
      <c r="C34" s="25" t="s">
        <v>101</v>
      </c>
      <c r="D34" s="25" t="s">
        <v>1004</v>
      </c>
      <c r="E34" s="25" t="s">
        <v>1005</v>
      </c>
      <c r="F34" s="26">
        <v>10833</v>
      </c>
      <c r="G34" s="26">
        <v>32500</v>
      </c>
      <c r="H34" s="25" t="s">
        <v>51</v>
      </c>
      <c r="I34" s="27">
        <v>43798</v>
      </c>
      <c r="J34" s="27">
        <v>44957</v>
      </c>
      <c r="K34" s="27">
        <v>44562</v>
      </c>
      <c r="L34" s="25" t="s">
        <v>957</v>
      </c>
      <c r="M34" s="25" t="s">
        <v>51</v>
      </c>
      <c r="N34" s="25" t="s">
        <v>913</v>
      </c>
      <c r="O34" s="25" t="s">
        <v>909</v>
      </c>
    </row>
    <row r="35" spans="1:15" ht="25.5" x14ac:dyDescent="0.2">
      <c r="A35" s="24">
        <v>2618</v>
      </c>
      <c r="B35" s="25" t="s">
        <v>1006</v>
      </c>
      <c r="C35" s="25" t="s">
        <v>101</v>
      </c>
      <c r="D35" s="28" t="s">
        <v>1007</v>
      </c>
      <c r="E35" s="25" t="s">
        <v>1000</v>
      </c>
      <c r="F35" s="29">
        <v>3457</v>
      </c>
      <c r="G35" s="29">
        <v>10372</v>
      </c>
      <c r="H35" s="25" t="s">
        <v>51</v>
      </c>
      <c r="I35" s="27">
        <v>43885</v>
      </c>
      <c r="J35" s="27">
        <v>44980</v>
      </c>
      <c r="K35" s="27">
        <v>44866</v>
      </c>
      <c r="L35" s="25" t="s">
        <v>122</v>
      </c>
      <c r="M35" s="25" t="s">
        <v>135</v>
      </c>
      <c r="N35" s="25" t="str">
        <f>N33</f>
        <v>Resources</v>
      </c>
      <c r="O35" s="25" t="str">
        <f>O33</f>
        <v>Corporate - IT</v>
      </c>
    </row>
    <row r="36" spans="1:15" x14ac:dyDescent="0.2">
      <c r="A36" s="24">
        <v>2537</v>
      </c>
      <c r="B36" s="25" t="s">
        <v>1008</v>
      </c>
      <c r="C36" s="25" t="s">
        <v>101</v>
      </c>
      <c r="D36" s="25" t="s">
        <v>1009</v>
      </c>
      <c r="E36" s="25" t="s">
        <v>1010</v>
      </c>
      <c r="F36" s="29">
        <v>23850</v>
      </c>
      <c r="G36" s="29">
        <v>107797</v>
      </c>
      <c r="H36" s="25" t="s">
        <v>51</v>
      </c>
      <c r="I36" s="27">
        <v>43889</v>
      </c>
      <c r="J36" s="27">
        <v>44984</v>
      </c>
      <c r="K36" s="27">
        <v>44713</v>
      </c>
      <c r="L36" s="25" t="s">
        <v>122</v>
      </c>
      <c r="M36" s="25" t="s">
        <v>135</v>
      </c>
      <c r="N36" s="25" t="s">
        <v>136</v>
      </c>
      <c r="O36" s="25" t="s">
        <v>909</v>
      </c>
    </row>
    <row r="37" spans="1:15" x14ac:dyDescent="0.2">
      <c r="A37" s="24">
        <v>2538</v>
      </c>
      <c r="B37" s="25" t="s">
        <v>1011</v>
      </c>
      <c r="C37" s="25" t="s">
        <v>101</v>
      </c>
      <c r="D37" s="25" t="s">
        <v>1012</v>
      </c>
      <c r="E37" s="25" t="s">
        <v>1013</v>
      </c>
      <c r="F37" s="29">
        <v>14229</v>
      </c>
      <c r="G37" s="29">
        <v>61263</v>
      </c>
      <c r="H37" s="25" t="s">
        <v>51</v>
      </c>
      <c r="I37" s="27">
        <v>43889</v>
      </c>
      <c r="J37" s="27">
        <v>44984</v>
      </c>
      <c r="K37" s="27">
        <v>44743</v>
      </c>
      <c r="L37" s="25" t="s">
        <v>122</v>
      </c>
      <c r="M37" s="25" t="s">
        <v>135</v>
      </c>
      <c r="N37" s="25" t="s">
        <v>913</v>
      </c>
      <c r="O37" s="25" t="s">
        <v>909</v>
      </c>
    </row>
    <row r="38" spans="1:15" x14ac:dyDescent="0.2">
      <c r="A38" s="24">
        <v>2599</v>
      </c>
      <c r="B38" s="25" t="s">
        <v>1014</v>
      </c>
      <c r="C38" s="25" t="s">
        <v>101</v>
      </c>
      <c r="D38" s="25" t="s">
        <v>1015</v>
      </c>
      <c r="E38" s="25" t="s">
        <v>1016</v>
      </c>
      <c r="F38" s="29">
        <v>87800</v>
      </c>
      <c r="G38" s="29">
        <v>175600</v>
      </c>
      <c r="H38" s="25" t="s">
        <v>51</v>
      </c>
      <c r="I38" s="27">
        <v>44256</v>
      </c>
      <c r="J38" s="27">
        <v>44985</v>
      </c>
      <c r="K38" s="27">
        <v>44593</v>
      </c>
      <c r="L38" s="25" t="s">
        <v>1003</v>
      </c>
      <c r="M38" s="25" t="s">
        <v>135</v>
      </c>
      <c r="N38" s="25" t="s">
        <v>913</v>
      </c>
      <c r="O38" s="25" t="s">
        <v>909</v>
      </c>
    </row>
    <row r="39" spans="1:15" x14ac:dyDescent="0.2">
      <c r="A39" s="24">
        <v>2659</v>
      </c>
      <c r="B39" s="25" t="s">
        <v>1017</v>
      </c>
      <c r="C39" s="25" t="s">
        <v>46</v>
      </c>
      <c r="D39" s="25" t="s">
        <v>1017</v>
      </c>
      <c r="E39" s="25" t="s">
        <v>1018</v>
      </c>
      <c r="F39" s="29">
        <v>3000</v>
      </c>
      <c r="G39" s="29">
        <v>15000</v>
      </c>
      <c r="H39" s="25" t="s">
        <v>51</v>
      </c>
      <c r="I39" s="27">
        <v>44256</v>
      </c>
      <c r="J39" s="27">
        <v>44985</v>
      </c>
      <c r="K39" s="27">
        <v>44958</v>
      </c>
      <c r="L39" s="25" t="s">
        <v>122</v>
      </c>
      <c r="M39" s="25" t="s">
        <v>135</v>
      </c>
      <c r="N39" s="25" t="s">
        <v>136</v>
      </c>
      <c r="O39" s="25" t="s">
        <v>904</v>
      </c>
    </row>
    <row r="40" spans="1:15" x14ac:dyDescent="0.2">
      <c r="A40" s="24">
        <v>2875</v>
      </c>
      <c r="B40" s="25" t="s">
        <v>1019</v>
      </c>
      <c r="C40" s="25" t="s">
        <v>1020</v>
      </c>
      <c r="D40" s="25" t="s">
        <v>1021</v>
      </c>
      <c r="E40" s="25" t="s">
        <v>1022</v>
      </c>
      <c r="F40" s="26">
        <v>5400</v>
      </c>
      <c r="G40" s="26">
        <v>10800</v>
      </c>
      <c r="H40" s="25" t="s">
        <v>985</v>
      </c>
      <c r="I40" s="27">
        <v>44593</v>
      </c>
      <c r="J40" s="35">
        <v>44986</v>
      </c>
      <c r="K40" s="35">
        <v>44805</v>
      </c>
      <c r="L40" s="25" t="s">
        <v>1023</v>
      </c>
      <c r="M40" s="25" t="s">
        <v>51</v>
      </c>
      <c r="N40" s="25" t="s">
        <v>1024</v>
      </c>
      <c r="O40" s="25" t="s">
        <v>904</v>
      </c>
    </row>
    <row r="41" spans="1:15" x14ac:dyDescent="0.2">
      <c r="A41" s="24">
        <v>2949</v>
      </c>
      <c r="B41" s="25" t="s">
        <v>1025</v>
      </c>
      <c r="C41" s="25" t="s">
        <v>21</v>
      </c>
      <c r="D41" s="25" t="s">
        <v>1025</v>
      </c>
      <c r="E41" s="25" t="s">
        <v>1026</v>
      </c>
      <c r="F41" s="29">
        <v>14395</v>
      </c>
      <c r="G41" s="29">
        <v>14395</v>
      </c>
      <c r="H41" s="25" t="s">
        <v>51</v>
      </c>
      <c r="I41" s="27">
        <v>44637</v>
      </c>
      <c r="J41" s="35">
        <v>45001</v>
      </c>
      <c r="K41" s="35">
        <v>44774</v>
      </c>
      <c r="L41" s="25" t="s">
        <v>122</v>
      </c>
      <c r="M41" s="25" t="s">
        <v>135</v>
      </c>
      <c r="N41" s="25" t="s">
        <v>913</v>
      </c>
      <c r="O41" s="25" t="s">
        <v>909</v>
      </c>
    </row>
    <row r="42" spans="1:15" x14ac:dyDescent="0.2">
      <c r="A42" s="24">
        <v>1908</v>
      </c>
      <c r="B42" s="25" t="s">
        <v>1027</v>
      </c>
      <c r="C42" s="25" t="s">
        <v>46</v>
      </c>
      <c r="D42" s="25" t="s">
        <v>1028</v>
      </c>
      <c r="E42" s="25" t="s">
        <v>1029</v>
      </c>
      <c r="F42" s="29">
        <v>6000</v>
      </c>
      <c r="G42" s="29">
        <v>30705</v>
      </c>
      <c r="H42" s="25" t="s">
        <v>51</v>
      </c>
      <c r="I42" s="27">
        <v>44643</v>
      </c>
      <c r="J42" s="27">
        <v>45007</v>
      </c>
      <c r="K42" s="27">
        <v>44501</v>
      </c>
      <c r="L42" s="25" t="s">
        <v>122</v>
      </c>
      <c r="M42" s="25" t="s">
        <v>51</v>
      </c>
      <c r="N42" s="25" t="s">
        <v>136</v>
      </c>
      <c r="O42" s="25" t="s">
        <v>909</v>
      </c>
    </row>
    <row r="43" spans="1:15" x14ac:dyDescent="0.2">
      <c r="A43" s="24">
        <v>2183</v>
      </c>
      <c r="B43" s="25" t="s">
        <v>1030</v>
      </c>
      <c r="C43" s="25" t="s">
        <v>101</v>
      </c>
      <c r="D43" s="25" t="s">
        <v>1031</v>
      </c>
      <c r="E43" s="25" t="s">
        <v>1032</v>
      </c>
      <c r="F43" s="29">
        <v>44075</v>
      </c>
      <c r="G43" s="26">
        <v>88169</v>
      </c>
      <c r="H43" s="25" t="s">
        <v>51</v>
      </c>
      <c r="I43" s="27">
        <v>43800</v>
      </c>
      <c r="J43" s="27">
        <v>45007</v>
      </c>
      <c r="K43" s="27">
        <v>44805</v>
      </c>
      <c r="L43" s="25" t="s">
        <v>908</v>
      </c>
      <c r="M43" s="25" t="s">
        <v>51</v>
      </c>
      <c r="N43" s="25" t="s">
        <v>903</v>
      </c>
      <c r="O43" s="25" t="s">
        <v>904</v>
      </c>
    </row>
    <row r="44" spans="1:15" x14ac:dyDescent="0.2">
      <c r="A44" s="24" t="s">
        <v>1033</v>
      </c>
      <c r="B44" s="25" t="s">
        <v>1034</v>
      </c>
      <c r="C44" s="25" t="s">
        <v>46</v>
      </c>
      <c r="D44" s="25" t="s">
        <v>1034</v>
      </c>
      <c r="E44" s="25" t="s">
        <v>1035</v>
      </c>
      <c r="F44" s="26">
        <v>4500</v>
      </c>
      <c r="G44" s="26">
        <v>20000</v>
      </c>
      <c r="H44" s="25" t="s">
        <v>51</v>
      </c>
      <c r="I44" s="27">
        <v>43922</v>
      </c>
      <c r="J44" s="35">
        <v>45015</v>
      </c>
      <c r="K44" s="38" t="s">
        <v>1036</v>
      </c>
      <c r="L44" s="25" t="s">
        <v>122</v>
      </c>
      <c r="M44" s="25" t="s">
        <v>135</v>
      </c>
      <c r="N44" s="25" t="s">
        <v>913</v>
      </c>
      <c r="O44" s="25" t="s">
        <v>904</v>
      </c>
    </row>
    <row r="45" spans="1:15" x14ac:dyDescent="0.2">
      <c r="A45" s="24">
        <v>2754</v>
      </c>
      <c r="B45" s="25" t="s">
        <v>1037</v>
      </c>
      <c r="C45" s="25" t="s">
        <v>101</v>
      </c>
      <c r="D45" s="25" t="s">
        <v>1037</v>
      </c>
      <c r="E45" s="25" t="s">
        <v>1038</v>
      </c>
      <c r="F45" s="29">
        <v>19389</v>
      </c>
      <c r="G45" s="29">
        <v>99389</v>
      </c>
      <c r="H45" s="25" t="s">
        <v>51</v>
      </c>
      <c r="I45" s="27">
        <v>44652</v>
      </c>
      <c r="J45" s="27">
        <v>45016</v>
      </c>
      <c r="K45" s="27">
        <v>44440</v>
      </c>
      <c r="L45" s="25" t="s">
        <v>122</v>
      </c>
      <c r="M45" s="25" t="s">
        <v>135</v>
      </c>
      <c r="N45" s="25" t="s">
        <v>913</v>
      </c>
      <c r="O45" s="25" t="s">
        <v>909</v>
      </c>
    </row>
    <row r="46" spans="1:15" x14ac:dyDescent="0.2">
      <c r="A46" s="24">
        <v>2760</v>
      </c>
      <c r="B46" s="25" t="s">
        <v>1039</v>
      </c>
      <c r="C46" s="25" t="s">
        <v>101</v>
      </c>
      <c r="D46" s="28" t="s">
        <v>1040</v>
      </c>
      <c r="E46" s="25" t="s">
        <v>1041</v>
      </c>
      <c r="F46" s="29">
        <v>92863</v>
      </c>
      <c r="G46" s="29">
        <v>92863</v>
      </c>
      <c r="H46" s="25" t="s">
        <v>51</v>
      </c>
      <c r="I46" s="27">
        <v>44652</v>
      </c>
      <c r="J46" s="27">
        <v>45016</v>
      </c>
      <c r="K46" s="27">
        <v>44440</v>
      </c>
      <c r="L46" s="25" t="s">
        <v>122</v>
      </c>
      <c r="M46" s="25" t="s">
        <v>135</v>
      </c>
      <c r="N46" s="25" t="s">
        <v>913</v>
      </c>
      <c r="O46" s="25" t="s">
        <v>909</v>
      </c>
    </row>
    <row r="47" spans="1:15" x14ac:dyDescent="0.2">
      <c r="A47" s="24">
        <v>2158</v>
      </c>
      <c r="B47" s="25" t="s">
        <v>1042</v>
      </c>
      <c r="C47" s="25" t="s">
        <v>101</v>
      </c>
      <c r="D47" s="25" t="s">
        <v>1042</v>
      </c>
      <c r="E47" s="25" t="s">
        <v>1043</v>
      </c>
      <c r="F47" s="26">
        <v>34505</v>
      </c>
      <c r="G47" s="26">
        <v>172525</v>
      </c>
      <c r="H47" s="25" t="s">
        <v>51</v>
      </c>
      <c r="I47" s="27">
        <v>43191</v>
      </c>
      <c r="J47" s="27">
        <v>45016</v>
      </c>
      <c r="K47" s="27">
        <v>44562</v>
      </c>
      <c r="L47" s="25" t="s">
        <v>122</v>
      </c>
      <c r="M47" s="25" t="s">
        <v>51</v>
      </c>
      <c r="N47" s="25" t="s">
        <v>913</v>
      </c>
      <c r="O47" s="25" t="s">
        <v>909</v>
      </c>
    </row>
    <row r="48" spans="1:15" x14ac:dyDescent="0.2">
      <c r="A48" s="24">
        <v>2795</v>
      </c>
      <c r="B48" s="25" t="s">
        <v>1044</v>
      </c>
      <c r="C48" s="25" t="s">
        <v>46</v>
      </c>
      <c r="D48" s="25" t="s">
        <v>1045</v>
      </c>
      <c r="E48" s="25" t="s">
        <v>1046</v>
      </c>
      <c r="F48" s="29">
        <v>110000</v>
      </c>
      <c r="G48" s="29">
        <v>110000</v>
      </c>
      <c r="H48" s="25" t="s">
        <v>51</v>
      </c>
      <c r="I48" s="27">
        <v>44652</v>
      </c>
      <c r="J48" s="27">
        <v>45016</v>
      </c>
      <c r="K48" s="27">
        <v>44562</v>
      </c>
      <c r="L48" s="25" t="s">
        <v>122</v>
      </c>
      <c r="M48" s="25" t="s">
        <v>135</v>
      </c>
      <c r="N48" s="25" t="s">
        <v>913</v>
      </c>
      <c r="O48" s="25" t="s">
        <v>909</v>
      </c>
    </row>
    <row r="49" spans="1:15" x14ac:dyDescent="0.2">
      <c r="A49" s="24">
        <v>2796</v>
      </c>
      <c r="B49" s="25" t="s">
        <v>1044</v>
      </c>
      <c r="C49" s="25" t="s">
        <v>21</v>
      </c>
      <c r="D49" s="25" t="s">
        <v>1045</v>
      </c>
      <c r="E49" s="25" t="s">
        <v>1046</v>
      </c>
      <c r="F49" s="29">
        <v>11700</v>
      </c>
      <c r="G49" s="29">
        <v>11700</v>
      </c>
      <c r="H49" s="25" t="s">
        <v>51</v>
      </c>
      <c r="I49" s="27">
        <v>44621</v>
      </c>
      <c r="J49" s="27">
        <v>45016</v>
      </c>
      <c r="K49" s="27">
        <v>44562</v>
      </c>
      <c r="L49" s="25" t="s">
        <v>122</v>
      </c>
      <c r="M49" s="25" t="s">
        <v>135</v>
      </c>
      <c r="N49" s="25" t="s">
        <v>913</v>
      </c>
      <c r="O49" s="25" t="s">
        <v>909</v>
      </c>
    </row>
    <row r="50" spans="1:15" x14ac:dyDescent="0.2">
      <c r="A50" s="24" t="s">
        <v>1047</v>
      </c>
      <c r="B50" s="25" t="s">
        <v>1048</v>
      </c>
      <c r="C50" s="25" t="s">
        <v>21</v>
      </c>
      <c r="D50" s="25" t="s">
        <v>1048</v>
      </c>
      <c r="E50" s="25" t="s">
        <v>1049</v>
      </c>
      <c r="F50" s="26" t="s">
        <v>1050</v>
      </c>
      <c r="G50" s="26" t="s">
        <v>1051</v>
      </c>
      <c r="H50" s="25" t="s">
        <v>985</v>
      </c>
      <c r="I50" s="27">
        <v>43191</v>
      </c>
      <c r="J50" s="27">
        <v>45016</v>
      </c>
      <c r="K50" s="27">
        <v>44621</v>
      </c>
      <c r="L50" s="25" t="s">
        <v>127</v>
      </c>
      <c r="M50" s="25" t="s">
        <v>135</v>
      </c>
      <c r="N50" s="25" t="s">
        <v>913</v>
      </c>
      <c r="O50" s="25" t="s">
        <v>904</v>
      </c>
    </row>
    <row r="51" spans="1:15" x14ac:dyDescent="0.2">
      <c r="A51" s="24" t="s">
        <v>1052</v>
      </c>
      <c r="B51" s="25" t="s">
        <v>1048</v>
      </c>
      <c r="C51" s="25" t="s">
        <v>21</v>
      </c>
      <c r="D51" s="25" t="s">
        <v>1048</v>
      </c>
      <c r="E51" s="25" t="s">
        <v>1053</v>
      </c>
      <c r="F51" s="26">
        <v>201685</v>
      </c>
      <c r="G51" s="26">
        <v>1008425</v>
      </c>
      <c r="H51" s="25" t="s">
        <v>985</v>
      </c>
      <c r="I51" s="27">
        <v>43191</v>
      </c>
      <c r="J51" s="27">
        <v>45016</v>
      </c>
      <c r="K51" s="27">
        <v>44621</v>
      </c>
      <c r="L51" s="25" t="s">
        <v>127</v>
      </c>
      <c r="M51" s="25" t="s">
        <v>135</v>
      </c>
      <c r="N51" s="25" t="s">
        <v>913</v>
      </c>
      <c r="O51" s="25" t="s">
        <v>904</v>
      </c>
    </row>
    <row r="52" spans="1:15" ht="18" customHeight="1" x14ac:dyDescent="0.2">
      <c r="A52" s="24">
        <v>2821</v>
      </c>
      <c r="B52" s="25" t="s">
        <v>1054</v>
      </c>
      <c r="C52" s="25" t="s">
        <v>21</v>
      </c>
      <c r="D52" s="25" t="s">
        <v>1054</v>
      </c>
      <c r="E52" s="25" t="s">
        <v>1055</v>
      </c>
      <c r="F52" s="29">
        <v>366872</v>
      </c>
      <c r="G52" s="29">
        <v>366872</v>
      </c>
      <c r="H52" s="25" t="s">
        <v>51</v>
      </c>
      <c r="I52" s="27">
        <v>40269</v>
      </c>
      <c r="J52" s="27">
        <v>45016</v>
      </c>
      <c r="K52" s="27">
        <v>44652</v>
      </c>
      <c r="L52" s="25" t="s">
        <v>122</v>
      </c>
      <c r="M52" s="25" t="s">
        <v>135</v>
      </c>
      <c r="N52" s="25" t="s">
        <v>913</v>
      </c>
      <c r="O52" s="25" t="s">
        <v>909</v>
      </c>
    </row>
    <row r="53" spans="1:15" x14ac:dyDescent="0.2">
      <c r="A53" s="24">
        <v>2602</v>
      </c>
      <c r="B53" s="25" t="s">
        <v>1056</v>
      </c>
      <c r="C53" s="25" t="s">
        <v>101</v>
      </c>
      <c r="D53" s="25" t="s">
        <v>1057</v>
      </c>
      <c r="E53" s="25" t="s">
        <v>1058</v>
      </c>
      <c r="F53" s="29">
        <v>36200</v>
      </c>
      <c r="G53" s="29">
        <v>117533</v>
      </c>
      <c r="H53" s="25" t="s">
        <v>51</v>
      </c>
      <c r="I53" s="27">
        <v>44652</v>
      </c>
      <c r="J53" s="27">
        <v>45016</v>
      </c>
      <c r="K53" s="27">
        <v>44712</v>
      </c>
      <c r="L53" s="25" t="s">
        <v>957</v>
      </c>
      <c r="M53" s="25" t="s">
        <v>51</v>
      </c>
      <c r="N53" s="25" t="s">
        <v>136</v>
      </c>
      <c r="O53" s="25" t="s">
        <v>909</v>
      </c>
    </row>
    <row r="54" spans="1:15" x14ac:dyDescent="0.2">
      <c r="A54" s="24">
        <v>2883</v>
      </c>
      <c r="B54" s="25" t="s">
        <v>1059</v>
      </c>
      <c r="C54" s="25" t="s">
        <v>46</v>
      </c>
      <c r="D54" s="25" t="s">
        <v>1059</v>
      </c>
      <c r="E54" s="25" t="s">
        <v>1060</v>
      </c>
      <c r="F54" s="48">
        <v>9200</v>
      </c>
      <c r="G54" s="48">
        <v>9200</v>
      </c>
      <c r="H54" s="25" t="s">
        <v>51</v>
      </c>
      <c r="I54" s="27">
        <v>44652</v>
      </c>
      <c r="J54" s="27">
        <v>45016</v>
      </c>
      <c r="K54" s="35" t="s">
        <v>912</v>
      </c>
      <c r="L54" s="25" t="s">
        <v>122</v>
      </c>
      <c r="M54" s="25" t="s">
        <v>51</v>
      </c>
      <c r="N54" s="25" t="s">
        <v>423</v>
      </c>
      <c r="O54" s="25" t="s">
        <v>909</v>
      </c>
    </row>
    <row r="55" spans="1:15" x14ac:dyDescent="0.2">
      <c r="A55" s="24">
        <v>2937</v>
      </c>
      <c r="B55" s="25" t="s">
        <v>1061</v>
      </c>
      <c r="C55" s="25" t="s">
        <v>101</v>
      </c>
      <c r="D55" s="25" t="s">
        <v>1061</v>
      </c>
      <c r="E55" s="25" t="s">
        <v>969</v>
      </c>
      <c r="F55" s="29">
        <v>24000</v>
      </c>
      <c r="G55" s="26">
        <v>24000</v>
      </c>
      <c r="H55" s="25" t="s">
        <v>51</v>
      </c>
      <c r="I55" s="27">
        <v>44652</v>
      </c>
      <c r="J55" s="27">
        <v>45016</v>
      </c>
      <c r="K55" s="27">
        <v>44805</v>
      </c>
      <c r="L55" s="25" t="s">
        <v>122</v>
      </c>
      <c r="M55" s="25" t="s">
        <v>135</v>
      </c>
      <c r="N55" s="25" t="s">
        <v>913</v>
      </c>
      <c r="O55" s="25" t="s">
        <v>909</v>
      </c>
    </row>
    <row r="56" spans="1:15" x14ac:dyDescent="0.2">
      <c r="A56" s="24">
        <v>2922</v>
      </c>
      <c r="B56" s="25" t="s">
        <v>1062</v>
      </c>
      <c r="C56" s="25" t="s">
        <v>101</v>
      </c>
      <c r="D56" s="25" t="s">
        <v>1062</v>
      </c>
      <c r="E56" s="25" t="s">
        <v>1063</v>
      </c>
      <c r="F56" s="29">
        <v>140177</v>
      </c>
      <c r="G56" s="29">
        <v>140177</v>
      </c>
      <c r="H56" s="25" t="s">
        <v>51</v>
      </c>
      <c r="I56" s="27">
        <v>44652</v>
      </c>
      <c r="J56" s="27">
        <v>45016</v>
      </c>
      <c r="K56" s="27">
        <v>44805</v>
      </c>
      <c r="L56" s="25" t="s">
        <v>122</v>
      </c>
      <c r="M56" s="25" t="s">
        <v>135</v>
      </c>
      <c r="N56" s="25" t="s">
        <v>913</v>
      </c>
      <c r="O56" s="25" t="s">
        <v>909</v>
      </c>
    </row>
    <row r="57" spans="1:15" x14ac:dyDescent="0.2">
      <c r="A57" s="24">
        <v>2270</v>
      </c>
      <c r="B57" s="25" t="s">
        <v>1064</v>
      </c>
      <c r="C57" s="25" t="s">
        <v>101</v>
      </c>
      <c r="D57" s="25" t="s">
        <v>1064</v>
      </c>
      <c r="E57" s="25" t="s">
        <v>1064</v>
      </c>
      <c r="F57" s="29">
        <v>22575</v>
      </c>
      <c r="G57" s="29">
        <v>22575</v>
      </c>
      <c r="H57" s="25" t="s">
        <v>51</v>
      </c>
      <c r="I57" s="27">
        <v>44652</v>
      </c>
      <c r="J57" s="27">
        <v>45016</v>
      </c>
      <c r="K57" s="27">
        <v>44774</v>
      </c>
      <c r="L57" s="25" t="s">
        <v>122</v>
      </c>
      <c r="M57" s="25" t="s">
        <v>51</v>
      </c>
      <c r="N57" s="25" t="s">
        <v>512</v>
      </c>
      <c r="O57" s="25" t="s">
        <v>909</v>
      </c>
    </row>
    <row r="58" spans="1:15" x14ac:dyDescent="0.2">
      <c r="A58" s="24">
        <v>2964</v>
      </c>
      <c r="B58" s="25" t="s">
        <v>1065</v>
      </c>
      <c r="C58" s="25" t="s">
        <v>101</v>
      </c>
      <c r="D58" s="25" t="s">
        <v>1066</v>
      </c>
      <c r="E58" s="25" t="s">
        <v>1067</v>
      </c>
      <c r="F58" s="29">
        <v>11000</v>
      </c>
      <c r="G58" s="29">
        <v>11000</v>
      </c>
      <c r="H58" s="25" t="s">
        <v>51</v>
      </c>
      <c r="I58" s="27">
        <v>44686</v>
      </c>
      <c r="J58" s="27">
        <v>45016</v>
      </c>
      <c r="K58" s="35" t="s">
        <v>912</v>
      </c>
      <c r="L58" s="25" t="s">
        <v>122</v>
      </c>
      <c r="M58" s="25" t="s">
        <v>51</v>
      </c>
      <c r="N58" s="25" t="s">
        <v>903</v>
      </c>
      <c r="O58" s="25" t="s">
        <v>909</v>
      </c>
    </row>
    <row r="59" spans="1:15" ht="25.5" x14ac:dyDescent="0.2">
      <c r="A59" s="24">
        <v>2725</v>
      </c>
      <c r="B59" s="25" t="s">
        <v>1068</v>
      </c>
      <c r="C59" s="25" t="s">
        <v>101</v>
      </c>
      <c r="D59" s="28" t="s">
        <v>1069</v>
      </c>
      <c r="E59" s="25" t="s">
        <v>1070</v>
      </c>
      <c r="F59" s="29">
        <v>65652</v>
      </c>
      <c r="G59" s="29">
        <v>156700</v>
      </c>
      <c r="H59" s="25" t="s">
        <v>51</v>
      </c>
      <c r="I59" s="27">
        <v>44287</v>
      </c>
      <c r="J59" s="27">
        <v>45016</v>
      </c>
      <c r="K59" s="27">
        <v>44317</v>
      </c>
      <c r="L59" s="25" t="s">
        <v>122</v>
      </c>
      <c r="M59" s="25" t="s">
        <v>135</v>
      </c>
      <c r="N59" s="25" t="s">
        <v>25</v>
      </c>
      <c r="O59" s="25" t="s">
        <v>909</v>
      </c>
    </row>
    <row r="60" spans="1:15" x14ac:dyDescent="0.2">
      <c r="A60" s="30">
        <v>2763</v>
      </c>
      <c r="B60" s="39" t="s">
        <v>1071</v>
      </c>
      <c r="C60" s="25" t="s">
        <v>46</v>
      </c>
      <c r="D60" s="39" t="s">
        <v>1071</v>
      </c>
      <c r="E60" s="39" t="s">
        <v>1072</v>
      </c>
      <c r="F60" s="50">
        <v>33591</v>
      </c>
      <c r="G60" s="40">
        <v>119171</v>
      </c>
      <c r="H60" s="41" t="s">
        <v>51</v>
      </c>
      <c r="I60" s="42">
        <v>43556</v>
      </c>
      <c r="J60" s="42">
        <v>45016</v>
      </c>
      <c r="K60" s="42">
        <v>44348</v>
      </c>
      <c r="L60" s="30" t="s">
        <v>122</v>
      </c>
      <c r="M60" s="25" t="s">
        <v>240</v>
      </c>
      <c r="N60" s="30" t="s">
        <v>529</v>
      </c>
      <c r="O60" s="30" t="s">
        <v>909</v>
      </c>
    </row>
    <row r="61" spans="1:15" x14ac:dyDescent="0.2">
      <c r="A61" s="24">
        <v>2927</v>
      </c>
      <c r="B61" s="25" t="s">
        <v>1073</v>
      </c>
      <c r="C61" s="25" t="s">
        <v>21</v>
      </c>
      <c r="D61" s="25" t="s">
        <v>1074</v>
      </c>
      <c r="E61" s="25" t="s">
        <v>1075</v>
      </c>
      <c r="F61" s="29">
        <v>54570</v>
      </c>
      <c r="G61" s="29">
        <v>181560</v>
      </c>
      <c r="H61" s="25" t="s">
        <v>51</v>
      </c>
      <c r="I61" s="27">
        <v>44593</v>
      </c>
      <c r="J61" s="27">
        <v>45016</v>
      </c>
      <c r="K61" s="27">
        <v>44835</v>
      </c>
      <c r="L61" s="25" t="s">
        <v>1003</v>
      </c>
      <c r="M61" s="25" t="s">
        <v>135</v>
      </c>
      <c r="N61" s="25" t="s">
        <v>913</v>
      </c>
      <c r="O61" s="25" t="s">
        <v>904</v>
      </c>
    </row>
    <row r="62" spans="1:15" x14ac:dyDescent="0.2">
      <c r="A62" s="24">
        <v>1017</v>
      </c>
      <c r="B62" s="25" t="s">
        <v>1076</v>
      </c>
      <c r="C62" s="25" t="s">
        <v>46</v>
      </c>
      <c r="D62" s="25" t="s">
        <v>1076</v>
      </c>
      <c r="E62" s="25" t="s">
        <v>1077</v>
      </c>
      <c r="F62" s="29">
        <v>83000</v>
      </c>
      <c r="G62" s="26">
        <v>581000</v>
      </c>
      <c r="H62" s="25" t="s">
        <v>51</v>
      </c>
      <c r="I62" s="27">
        <v>41518</v>
      </c>
      <c r="J62" s="27">
        <v>45016</v>
      </c>
      <c r="K62" s="27">
        <v>44742</v>
      </c>
      <c r="L62" s="25" t="s">
        <v>127</v>
      </c>
      <c r="M62" s="25" t="s">
        <v>135</v>
      </c>
      <c r="N62" s="25" t="s">
        <v>1078</v>
      </c>
      <c r="O62" s="25" t="s">
        <v>909</v>
      </c>
    </row>
    <row r="63" spans="1:15" x14ac:dyDescent="0.2">
      <c r="A63" s="24">
        <v>2089</v>
      </c>
      <c r="B63" s="25" t="s">
        <v>1079</v>
      </c>
      <c r="C63" s="25" t="s">
        <v>101</v>
      </c>
      <c r="D63" s="25" t="s">
        <v>1080</v>
      </c>
      <c r="E63" s="25" t="s">
        <v>1081</v>
      </c>
      <c r="F63" s="26">
        <v>44000</v>
      </c>
      <c r="G63" s="26">
        <v>88000</v>
      </c>
      <c r="H63" s="25" t="s">
        <v>51</v>
      </c>
      <c r="I63" s="27">
        <v>44287</v>
      </c>
      <c r="J63" s="27">
        <v>45016</v>
      </c>
      <c r="K63" s="27">
        <v>44651</v>
      </c>
      <c r="L63" s="25" t="s">
        <v>122</v>
      </c>
      <c r="M63" s="25" t="s">
        <v>135</v>
      </c>
      <c r="N63" s="25" t="s">
        <v>903</v>
      </c>
      <c r="O63" s="25" t="s">
        <v>904</v>
      </c>
    </row>
    <row r="64" spans="1:15" x14ac:dyDescent="0.2">
      <c r="A64" s="24">
        <v>1967</v>
      </c>
      <c r="B64" s="25" t="s">
        <v>1082</v>
      </c>
      <c r="C64" s="25" t="s">
        <v>101</v>
      </c>
      <c r="D64" s="25" t="s">
        <v>1082</v>
      </c>
      <c r="E64" s="25" t="s">
        <v>1083</v>
      </c>
      <c r="F64" s="29">
        <v>22500</v>
      </c>
      <c r="G64" s="29">
        <v>92448</v>
      </c>
      <c r="H64" s="25" t="s">
        <v>51</v>
      </c>
      <c r="I64" s="27">
        <v>44562</v>
      </c>
      <c r="J64" s="27">
        <v>45016</v>
      </c>
      <c r="K64" s="27">
        <v>44866</v>
      </c>
      <c r="L64" s="25" t="s">
        <v>24</v>
      </c>
      <c r="M64" s="25" t="s">
        <v>51</v>
      </c>
      <c r="N64" s="25" t="s">
        <v>913</v>
      </c>
      <c r="O64" s="25" t="s">
        <v>904</v>
      </c>
    </row>
    <row r="65" spans="1:21" x14ac:dyDescent="0.2">
      <c r="A65" s="24" t="s">
        <v>1084</v>
      </c>
      <c r="B65" s="25" t="s">
        <v>1085</v>
      </c>
      <c r="C65" s="25" t="s">
        <v>46</v>
      </c>
      <c r="D65" s="25" t="s">
        <v>1085</v>
      </c>
      <c r="E65" s="25" t="s">
        <v>1086</v>
      </c>
      <c r="F65" s="26">
        <v>45000</v>
      </c>
      <c r="G65" s="26">
        <v>90000</v>
      </c>
      <c r="H65" s="25" t="s">
        <v>51</v>
      </c>
      <c r="I65" s="27">
        <v>43556</v>
      </c>
      <c r="J65" s="27">
        <v>45016</v>
      </c>
      <c r="K65" s="35">
        <v>44927</v>
      </c>
      <c r="L65" s="25" t="s">
        <v>122</v>
      </c>
      <c r="M65" s="25" t="s">
        <v>135</v>
      </c>
      <c r="N65" s="25" t="s">
        <v>913</v>
      </c>
      <c r="O65" s="25" t="s">
        <v>904</v>
      </c>
    </row>
    <row r="66" spans="1:21" x14ac:dyDescent="0.2">
      <c r="A66" s="24" t="s">
        <v>1087</v>
      </c>
      <c r="B66" s="25" t="s">
        <v>1088</v>
      </c>
      <c r="C66" s="25" t="s">
        <v>46</v>
      </c>
      <c r="D66" s="25" t="s">
        <v>1088</v>
      </c>
      <c r="E66" s="25" t="s">
        <v>1089</v>
      </c>
      <c r="F66" s="26">
        <v>50000</v>
      </c>
      <c r="G66" s="26">
        <v>100000</v>
      </c>
      <c r="H66" s="25" t="s">
        <v>51</v>
      </c>
      <c r="I66" s="27">
        <v>43556</v>
      </c>
      <c r="J66" s="27">
        <v>45016</v>
      </c>
      <c r="K66" s="27">
        <v>44927</v>
      </c>
      <c r="L66" s="25" t="s">
        <v>122</v>
      </c>
      <c r="M66" s="25" t="s">
        <v>135</v>
      </c>
      <c r="N66" s="25" t="s">
        <v>913</v>
      </c>
      <c r="O66" s="25" t="s">
        <v>904</v>
      </c>
    </row>
    <row r="67" spans="1:21" x14ac:dyDescent="0.2">
      <c r="A67" s="24">
        <v>2858</v>
      </c>
      <c r="B67" s="25" t="s">
        <v>1090</v>
      </c>
      <c r="C67" s="25" t="s">
        <v>46</v>
      </c>
      <c r="D67" s="25" t="s">
        <v>1091</v>
      </c>
      <c r="E67" s="25" t="s">
        <v>1092</v>
      </c>
      <c r="F67" s="29">
        <v>18000</v>
      </c>
      <c r="G67" s="29">
        <v>18000</v>
      </c>
      <c r="H67" s="25" t="s">
        <v>51</v>
      </c>
      <c r="I67" s="27">
        <v>44652</v>
      </c>
      <c r="J67" s="27">
        <v>45016</v>
      </c>
      <c r="K67" s="27">
        <v>44835</v>
      </c>
      <c r="L67" s="25" t="s">
        <v>122</v>
      </c>
      <c r="M67" s="25" t="s">
        <v>51</v>
      </c>
      <c r="N67" s="25" t="s">
        <v>529</v>
      </c>
      <c r="O67" s="25" t="s">
        <v>909</v>
      </c>
    </row>
    <row r="68" spans="1:21" x14ac:dyDescent="0.2">
      <c r="A68" s="24">
        <v>2936</v>
      </c>
      <c r="B68" s="25" t="s">
        <v>1093</v>
      </c>
      <c r="C68" s="25" t="s">
        <v>101</v>
      </c>
      <c r="D68" s="25" t="s">
        <v>1094</v>
      </c>
      <c r="E68" s="25" t="s">
        <v>1095</v>
      </c>
      <c r="F68" s="26">
        <v>425782</v>
      </c>
      <c r="G68" s="26">
        <v>425728</v>
      </c>
      <c r="H68" s="25" t="s">
        <v>51</v>
      </c>
      <c r="I68" s="27">
        <v>44652</v>
      </c>
      <c r="J68" s="27">
        <v>45016</v>
      </c>
      <c r="K68" s="27" t="s">
        <v>950</v>
      </c>
      <c r="L68" s="25" t="s">
        <v>1003</v>
      </c>
      <c r="M68" s="25" t="s">
        <v>51</v>
      </c>
      <c r="N68" s="25" t="s">
        <v>903</v>
      </c>
      <c r="O68" s="25" t="s">
        <v>909</v>
      </c>
    </row>
    <row r="69" spans="1:21" x14ac:dyDescent="0.2">
      <c r="A69" s="24">
        <v>2753</v>
      </c>
      <c r="B69" s="25" t="s">
        <v>1096</v>
      </c>
      <c r="C69" s="25" t="s">
        <v>101</v>
      </c>
      <c r="D69" s="25" t="s">
        <v>1096</v>
      </c>
      <c r="E69" s="25" t="s">
        <v>1097</v>
      </c>
      <c r="F69" s="29">
        <v>58624</v>
      </c>
      <c r="G69" s="29">
        <v>58624</v>
      </c>
      <c r="H69" s="25" t="s">
        <v>51</v>
      </c>
      <c r="I69" s="35">
        <v>44654</v>
      </c>
      <c r="J69" s="35">
        <v>45018</v>
      </c>
      <c r="K69" s="27">
        <v>44531</v>
      </c>
      <c r="L69" s="25" t="s">
        <v>122</v>
      </c>
      <c r="M69" s="25" t="s">
        <v>51</v>
      </c>
      <c r="N69" s="25" t="s">
        <v>913</v>
      </c>
      <c r="O69" s="25" t="s">
        <v>909</v>
      </c>
    </row>
    <row r="70" spans="1:21" x14ac:dyDescent="0.2">
      <c r="A70" s="24">
        <v>2949</v>
      </c>
      <c r="B70" s="25" t="s">
        <v>1098</v>
      </c>
      <c r="C70" s="25" t="s">
        <v>1099</v>
      </c>
      <c r="D70" s="25" t="s">
        <v>1098</v>
      </c>
      <c r="E70" s="25" t="s">
        <v>1100</v>
      </c>
      <c r="F70" s="29">
        <v>31895</v>
      </c>
      <c r="G70" s="29">
        <v>31895</v>
      </c>
      <c r="H70" s="25" t="s">
        <v>51</v>
      </c>
      <c r="I70" s="27">
        <v>44675</v>
      </c>
      <c r="J70" s="27">
        <v>45039</v>
      </c>
      <c r="K70" s="27">
        <v>44774</v>
      </c>
      <c r="L70" s="25" t="s">
        <v>122</v>
      </c>
      <c r="M70" s="25" t="s">
        <v>135</v>
      </c>
      <c r="N70" s="25" t="s">
        <v>913</v>
      </c>
      <c r="O70" s="25" t="s">
        <v>909</v>
      </c>
    </row>
    <row r="71" spans="1:21" x14ac:dyDescent="0.2">
      <c r="A71" s="24">
        <v>2600</v>
      </c>
      <c r="B71" s="25" t="s">
        <v>1101</v>
      </c>
      <c r="C71" s="25" t="s">
        <v>101</v>
      </c>
      <c r="D71" s="28" t="s">
        <v>1102</v>
      </c>
      <c r="E71" s="25" t="s">
        <v>997</v>
      </c>
      <c r="F71" s="29">
        <v>83922</v>
      </c>
      <c r="G71" s="29">
        <v>264525</v>
      </c>
      <c r="H71" s="25" t="s">
        <v>51</v>
      </c>
      <c r="I71" s="27">
        <v>43900</v>
      </c>
      <c r="J71" s="27">
        <v>45040</v>
      </c>
      <c r="K71" s="27">
        <v>44531</v>
      </c>
      <c r="L71" s="25" t="s">
        <v>24</v>
      </c>
      <c r="M71" s="25" t="s">
        <v>135</v>
      </c>
      <c r="N71" s="25" t="s">
        <v>913</v>
      </c>
      <c r="O71" s="25" t="s">
        <v>909</v>
      </c>
    </row>
    <row r="72" spans="1:21" x14ac:dyDescent="0.2">
      <c r="A72" s="24">
        <v>2914</v>
      </c>
      <c r="B72" s="25" t="s">
        <v>1103</v>
      </c>
      <c r="C72" s="25" t="s">
        <v>101</v>
      </c>
      <c r="D72" s="25" t="s">
        <v>1104</v>
      </c>
      <c r="E72" s="25" t="s">
        <v>1105</v>
      </c>
      <c r="F72" s="29">
        <v>15166</v>
      </c>
      <c r="G72" s="29">
        <v>15166</v>
      </c>
      <c r="H72" s="25" t="s">
        <v>51</v>
      </c>
      <c r="I72" s="27">
        <v>44681</v>
      </c>
      <c r="J72" s="27">
        <v>45046</v>
      </c>
      <c r="K72" s="27">
        <v>44215</v>
      </c>
      <c r="L72" s="25" t="s">
        <v>122</v>
      </c>
      <c r="M72" s="25" t="s">
        <v>135</v>
      </c>
      <c r="N72" s="25" t="s">
        <v>913</v>
      </c>
      <c r="O72" s="25" t="s">
        <v>909</v>
      </c>
    </row>
    <row r="73" spans="1:21" x14ac:dyDescent="0.2">
      <c r="A73" s="24">
        <v>2899</v>
      </c>
      <c r="B73" s="25" t="s">
        <v>1106</v>
      </c>
      <c r="C73" s="25" t="s">
        <v>1099</v>
      </c>
      <c r="D73" s="25" t="s">
        <v>1106</v>
      </c>
      <c r="E73" s="25" t="s">
        <v>1107</v>
      </c>
      <c r="F73" s="29">
        <v>2050</v>
      </c>
      <c r="G73" s="29">
        <v>4100</v>
      </c>
      <c r="H73" s="25" t="s">
        <v>51</v>
      </c>
      <c r="I73" s="27">
        <v>44317</v>
      </c>
      <c r="J73" s="27">
        <v>45046</v>
      </c>
      <c r="K73" s="35" t="s">
        <v>1108</v>
      </c>
      <c r="L73" s="25" t="s">
        <v>122</v>
      </c>
      <c r="M73" s="25" t="s">
        <v>51</v>
      </c>
      <c r="N73" s="25" t="s">
        <v>136</v>
      </c>
      <c r="O73" s="25" t="s">
        <v>909</v>
      </c>
    </row>
    <row r="74" spans="1:21" x14ac:dyDescent="0.2">
      <c r="A74" s="24">
        <v>2572</v>
      </c>
      <c r="B74" s="25" t="s">
        <v>1109</v>
      </c>
      <c r="C74" s="25" t="s">
        <v>1099</v>
      </c>
      <c r="D74" s="25" t="s">
        <v>1110</v>
      </c>
      <c r="E74" s="25" t="s">
        <v>1107</v>
      </c>
      <c r="F74" s="29">
        <v>3250</v>
      </c>
      <c r="G74" s="29">
        <v>6500</v>
      </c>
      <c r="H74" s="25" t="s">
        <v>51</v>
      </c>
      <c r="I74" s="27">
        <v>44682</v>
      </c>
      <c r="J74" s="27">
        <v>45046</v>
      </c>
      <c r="K74" s="35" t="s">
        <v>1111</v>
      </c>
      <c r="L74" s="25" t="s">
        <v>122</v>
      </c>
      <c r="M74" s="25" t="s">
        <v>51</v>
      </c>
      <c r="N74" s="25" t="s">
        <v>136</v>
      </c>
      <c r="O74" s="25" t="s">
        <v>909</v>
      </c>
    </row>
    <row r="75" spans="1:21" x14ac:dyDescent="0.2">
      <c r="A75" s="24">
        <v>2824</v>
      </c>
      <c r="B75" s="25" t="s">
        <v>1112</v>
      </c>
      <c r="C75" s="25" t="s">
        <v>1099</v>
      </c>
      <c r="D75" s="25" t="s">
        <v>1112</v>
      </c>
      <c r="E75" s="25" t="s">
        <v>1107</v>
      </c>
      <c r="F75" s="29">
        <v>1500</v>
      </c>
      <c r="G75" s="29">
        <v>3000</v>
      </c>
      <c r="H75" s="25" t="s">
        <v>51</v>
      </c>
      <c r="I75" s="27">
        <v>44407</v>
      </c>
      <c r="J75" s="27">
        <v>45046</v>
      </c>
      <c r="K75" s="35" t="s">
        <v>1111</v>
      </c>
      <c r="L75" s="25" t="s">
        <v>122</v>
      </c>
      <c r="M75" s="25" t="s">
        <v>51</v>
      </c>
      <c r="N75" s="25" t="s">
        <v>136</v>
      </c>
      <c r="O75" s="25" t="s">
        <v>909</v>
      </c>
    </row>
    <row r="76" spans="1:21" x14ac:dyDescent="0.2">
      <c r="A76" s="24">
        <v>2774</v>
      </c>
      <c r="B76" s="25" t="s">
        <v>1113</v>
      </c>
      <c r="C76" s="25" t="s">
        <v>101</v>
      </c>
      <c r="D76" s="25" t="s">
        <v>1114</v>
      </c>
      <c r="E76" s="25" t="s">
        <v>1115</v>
      </c>
      <c r="F76" s="26">
        <v>120000</v>
      </c>
      <c r="G76" s="26" t="s">
        <v>1116</v>
      </c>
      <c r="H76" s="25" t="s">
        <v>51</v>
      </c>
      <c r="I76" s="27">
        <v>44317</v>
      </c>
      <c r="J76" s="27">
        <v>45047</v>
      </c>
      <c r="K76" s="38" t="s">
        <v>1036</v>
      </c>
      <c r="L76" s="25" t="s">
        <v>908</v>
      </c>
      <c r="M76" s="25" t="s">
        <v>51</v>
      </c>
      <c r="N76" s="25" t="s">
        <v>913</v>
      </c>
      <c r="O76" s="25" t="s">
        <v>904</v>
      </c>
    </row>
    <row r="77" spans="1:21" x14ac:dyDescent="0.2">
      <c r="A77" s="24">
        <v>1920</v>
      </c>
      <c r="B77" s="25" t="s">
        <v>1117</v>
      </c>
      <c r="C77" s="25" t="s">
        <v>46</v>
      </c>
      <c r="D77" s="28" t="s">
        <v>1117</v>
      </c>
      <c r="E77" s="25" t="s">
        <v>1118</v>
      </c>
      <c r="F77" s="29">
        <v>8040</v>
      </c>
      <c r="G77" s="26">
        <v>16080</v>
      </c>
      <c r="H77" s="25" t="s">
        <v>51</v>
      </c>
      <c r="I77" s="27">
        <v>44348</v>
      </c>
      <c r="J77" s="27">
        <v>45077</v>
      </c>
      <c r="K77" s="27">
        <v>44531</v>
      </c>
      <c r="L77" s="25" t="s">
        <v>122</v>
      </c>
      <c r="M77" s="25" t="s">
        <v>135</v>
      </c>
      <c r="N77" s="25" t="s">
        <v>913</v>
      </c>
      <c r="O77" s="25" t="s">
        <v>909</v>
      </c>
    </row>
    <row r="78" spans="1:21" s="31" customFormat="1" ht="21.75" customHeight="1" x14ac:dyDescent="0.2">
      <c r="A78" s="24">
        <v>2623</v>
      </c>
      <c r="B78" s="25" t="s">
        <v>1119</v>
      </c>
      <c r="C78" s="25" t="s">
        <v>46</v>
      </c>
      <c r="D78" s="25" t="s">
        <v>1119</v>
      </c>
      <c r="E78" s="25" t="s">
        <v>1120</v>
      </c>
      <c r="F78" s="26">
        <v>8550</v>
      </c>
      <c r="G78" s="26">
        <v>82900</v>
      </c>
      <c r="H78" s="25" t="s">
        <v>51</v>
      </c>
      <c r="I78" s="27">
        <v>44348</v>
      </c>
      <c r="J78" s="27">
        <v>45077</v>
      </c>
      <c r="K78" s="27">
        <v>44621</v>
      </c>
      <c r="L78" s="25" t="s">
        <v>122</v>
      </c>
      <c r="M78" s="25" t="s">
        <v>240</v>
      </c>
      <c r="N78" s="25" t="s">
        <v>913</v>
      </c>
      <c r="O78" s="25" t="s">
        <v>909</v>
      </c>
      <c r="P78" s="25"/>
      <c r="Q78" s="25"/>
      <c r="R78" s="25"/>
      <c r="S78" s="25"/>
      <c r="T78" s="25"/>
      <c r="U78" s="25"/>
    </row>
    <row r="79" spans="1:21" s="31" customFormat="1" ht="14.25" customHeight="1" x14ac:dyDescent="0.2">
      <c r="A79" s="24" t="s">
        <v>1121</v>
      </c>
      <c r="B79" s="25" t="s">
        <v>1122</v>
      </c>
      <c r="C79" s="25" t="s">
        <v>101</v>
      </c>
      <c r="D79" s="25" t="s">
        <v>1123</v>
      </c>
      <c r="E79" s="25" t="s">
        <v>1124</v>
      </c>
      <c r="F79" s="26">
        <v>11333</v>
      </c>
      <c r="G79" s="26">
        <v>45336</v>
      </c>
      <c r="H79" s="25" t="s">
        <v>51</v>
      </c>
      <c r="I79" s="27">
        <v>43619</v>
      </c>
      <c r="J79" s="27">
        <v>45079</v>
      </c>
      <c r="K79" s="27">
        <v>44501</v>
      </c>
      <c r="L79" s="25" t="s">
        <v>24</v>
      </c>
      <c r="M79" s="25" t="s">
        <v>51</v>
      </c>
      <c r="N79" s="25" t="s">
        <v>913</v>
      </c>
      <c r="O79" s="25" t="s">
        <v>909</v>
      </c>
    </row>
    <row r="80" spans="1:21" x14ac:dyDescent="0.2">
      <c r="A80" s="24">
        <v>2566</v>
      </c>
      <c r="B80" s="25" t="s">
        <v>1125</v>
      </c>
      <c r="C80" s="25" t="s">
        <v>46</v>
      </c>
      <c r="D80" s="25" t="s">
        <v>1126</v>
      </c>
      <c r="E80" s="25" t="s">
        <v>1127</v>
      </c>
      <c r="F80" s="26">
        <v>100000</v>
      </c>
      <c r="G80" s="26">
        <v>300000</v>
      </c>
      <c r="H80" s="25" t="s">
        <v>51</v>
      </c>
      <c r="I80" s="27">
        <v>43593</v>
      </c>
      <c r="J80" s="27">
        <v>45084</v>
      </c>
      <c r="K80" s="38" t="s">
        <v>1036</v>
      </c>
      <c r="M80" s="25" t="s">
        <v>135</v>
      </c>
      <c r="N80" s="25" t="s">
        <v>913</v>
      </c>
      <c r="O80" s="25" t="s">
        <v>904</v>
      </c>
    </row>
    <row r="81" spans="1:15" x14ac:dyDescent="0.2">
      <c r="A81" s="24">
        <v>2695</v>
      </c>
      <c r="B81" s="25" t="s">
        <v>1128</v>
      </c>
      <c r="C81" s="25" t="s">
        <v>101</v>
      </c>
      <c r="D81" s="25" t="s">
        <v>1129</v>
      </c>
      <c r="E81" s="25" t="s">
        <v>1130</v>
      </c>
      <c r="F81" s="29">
        <v>8000</v>
      </c>
      <c r="G81" s="29">
        <v>104000</v>
      </c>
      <c r="H81" s="25" t="s">
        <v>51</v>
      </c>
      <c r="I81" s="27">
        <v>44362</v>
      </c>
      <c r="J81" s="27">
        <v>45091</v>
      </c>
      <c r="K81" s="27">
        <v>45091</v>
      </c>
      <c r="L81" s="25" t="s">
        <v>122</v>
      </c>
      <c r="M81" s="25" t="s">
        <v>135</v>
      </c>
      <c r="N81" s="25" t="s">
        <v>913</v>
      </c>
      <c r="O81" s="25" t="s">
        <v>909</v>
      </c>
    </row>
    <row r="82" spans="1:15" x14ac:dyDescent="0.2">
      <c r="A82" s="24">
        <v>2794</v>
      </c>
      <c r="B82" s="25" t="s">
        <v>1131</v>
      </c>
      <c r="C82" s="25" t="s">
        <v>101</v>
      </c>
      <c r="D82" s="25" t="s">
        <v>1131</v>
      </c>
      <c r="E82" s="25" t="s">
        <v>1132</v>
      </c>
      <c r="F82" s="29">
        <v>13563</v>
      </c>
      <c r="G82" s="29">
        <v>13563</v>
      </c>
      <c r="H82" s="25" t="s">
        <v>51</v>
      </c>
      <c r="I82" s="27">
        <v>44743</v>
      </c>
      <c r="J82" s="27">
        <v>45107</v>
      </c>
      <c r="K82" s="27">
        <v>44562</v>
      </c>
      <c r="L82" s="25" t="s">
        <v>1133</v>
      </c>
      <c r="M82" s="25" t="s">
        <v>135</v>
      </c>
      <c r="N82" s="25" t="s">
        <v>913</v>
      </c>
      <c r="O82" s="25" t="s">
        <v>909</v>
      </c>
    </row>
    <row r="83" spans="1:15" x14ac:dyDescent="0.2">
      <c r="A83" s="24">
        <v>1467</v>
      </c>
      <c r="B83" s="25" t="s">
        <v>1134</v>
      </c>
      <c r="C83" s="25" t="s">
        <v>46</v>
      </c>
      <c r="D83" s="25" t="s">
        <v>1134</v>
      </c>
      <c r="E83" s="25" t="s">
        <v>1135</v>
      </c>
      <c r="F83" s="29">
        <v>45000</v>
      </c>
      <c r="G83" s="29">
        <v>134770</v>
      </c>
      <c r="H83" s="25" t="s">
        <v>51</v>
      </c>
      <c r="I83" s="27">
        <v>44013</v>
      </c>
      <c r="J83" s="27">
        <v>45107</v>
      </c>
      <c r="K83" s="27">
        <v>44562</v>
      </c>
      <c r="L83" s="25" t="s">
        <v>122</v>
      </c>
      <c r="M83" s="25" t="s">
        <v>51</v>
      </c>
      <c r="N83" s="25" t="s">
        <v>913</v>
      </c>
      <c r="O83" s="25" t="s">
        <v>909</v>
      </c>
    </row>
    <row r="84" spans="1:15" x14ac:dyDescent="0.2">
      <c r="A84" s="24">
        <v>2913</v>
      </c>
      <c r="B84" s="25" t="s">
        <v>1136</v>
      </c>
      <c r="C84" s="25" t="s">
        <v>21</v>
      </c>
      <c r="D84" s="25" t="s">
        <v>1136</v>
      </c>
      <c r="E84" s="25" t="s">
        <v>1137</v>
      </c>
      <c r="F84" s="29">
        <v>2682</v>
      </c>
      <c r="G84" s="29">
        <v>5363</v>
      </c>
      <c r="H84" s="25" t="s">
        <v>51</v>
      </c>
      <c r="I84" s="27">
        <v>44743</v>
      </c>
      <c r="J84" s="27">
        <v>45107</v>
      </c>
      <c r="K84" s="27">
        <v>44927</v>
      </c>
      <c r="L84" s="25" t="s">
        <v>122</v>
      </c>
      <c r="M84" s="25" t="s">
        <v>135</v>
      </c>
      <c r="N84" s="25" t="s">
        <v>913</v>
      </c>
      <c r="O84" s="25" t="s">
        <v>909</v>
      </c>
    </row>
    <row r="85" spans="1:15" x14ac:dyDescent="0.2">
      <c r="A85" s="24">
        <v>2652</v>
      </c>
      <c r="B85" s="25" t="s">
        <v>1138</v>
      </c>
      <c r="C85" s="25" t="s">
        <v>46</v>
      </c>
      <c r="D85" s="25" t="s">
        <v>1138</v>
      </c>
      <c r="E85" s="25" t="s">
        <v>1139</v>
      </c>
      <c r="F85" s="29">
        <v>9563</v>
      </c>
      <c r="G85" s="29">
        <v>28698</v>
      </c>
      <c r="H85" s="25" t="s">
        <v>51</v>
      </c>
      <c r="I85" s="27">
        <v>44022</v>
      </c>
      <c r="J85" s="27">
        <v>45116</v>
      </c>
      <c r="K85" s="27">
        <v>44743</v>
      </c>
      <c r="L85" s="25" t="s">
        <v>944</v>
      </c>
      <c r="M85" s="25" t="s">
        <v>135</v>
      </c>
      <c r="N85" s="25" t="s">
        <v>136</v>
      </c>
      <c r="O85" s="25" t="s">
        <v>909</v>
      </c>
    </row>
    <row r="86" spans="1:15" x14ac:dyDescent="0.2">
      <c r="A86" s="24">
        <v>2696</v>
      </c>
      <c r="B86" s="25" t="s">
        <v>1140</v>
      </c>
      <c r="C86" s="25" t="s">
        <v>101</v>
      </c>
      <c r="D86" s="25" t="s">
        <v>1141</v>
      </c>
      <c r="E86" s="25" t="s">
        <v>1070</v>
      </c>
      <c r="F86" s="29">
        <v>84593</v>
      </c>
      <c r="G86" s="29">
        <v>170879</v>
      </c>
      <c r="H86" s="25" t="s">
        <v>51</v>
      </c>
      <c r="I86" s="27">
        <v>44393</v>
      </c>
      <c r="J86" s="27">
        <v>45122</v>
      </c>
      <c r="K86" s="27">
        <v>44743</v>
      </c>
      <c r="L86" s="25" t="s">
        <v>916</v>
      </c>
      <c r="M86" s="25" t="s">
        <v>135</v>
      </c>
      <c r="N86" s="25" t="s">
        <v>913</v>
      </c>
      <c r="O86" s="25" t="s">
        <v>909</v>
      </c>
    </row>
    <row r="87" spans="1:15" x14ac:dyDescent="0.2">
      <c r="A87" s="24">
        <v>2817</v>
      </c>
      <c r="B87" s="25" t="s">
        <v>1142</v>
      </c>
      <c r="C87" s="25" t="s">
        <v>46</v>
      </c>
      <c r="D87" s="25" t="s">
        <v>1143</v>
      </c>
      <c r="E87" s="25" t="s">
        <v>1144</v>
      </c>
      <c r="F87" s="29">
        <v>107268</v>
      </c>
      <c r="G87" s="29">
        <v>321805</v>
      </c>
      <c r="H87" s="25" t="s">
        <v>51</v>
      </c>
      <c r="I87" s="27">
        <v>44404</v>
      </c>
      <c r="J87" s="27">
        <v>45133</v>
      </c>
      <c r="K87" s="27">
        <v>44621</v>
      </c>
      <c r="L87" s="25" t="s">
        <v>122</v>
      </c>
      <c r="M87" s="25" t="s">
        <v>135</v>
      </c>
      <c r="N87" s="25" t="s">
        <v>1145</v>
      </c>
      <c r="O87" s="25" t="s">
        <v>909</v>
      </c>
    </row>
    <row r="88" spans="1:15" x14ac:dyDescent="0.2">
      <c r="A88" s="24">
        <v>1060</v>
      </c>
      <c r="B88" s="25" t="s">
        <v>1146</v>
      </c>
      <c r="C88" s="25" t="s">
        <v>388</v>
      </c>
      <c r="D88" s="25" t="s">
        <v>1147</v>
      </c>
      <c r="E88" s="25" t="s">
        <v>1148</v>
      </c>
      <c r="F88" s="26">
        <v>4500000</v>
      </c>
      <c r="G88" s="26">
        <v>3709012</v>
      </c>
      <c r="H88" s="25" t="s">
        <v>336</v>
      </c>
      <c r="I88" s="27">
        <v>41849</v>
      </c>
      <c r="J88" s="27">
        <v>45135</v>
      </c>
      <c r="K88" s="27">
        <v>44392</v>
      </c>
      <c r="L88" s="25" t="s">
        <v>908</v>
      </c>
      <c r="M88" s="25" t="s">
        <v>51</v>
      </c>
      <c r="N88" s="25" t="s">
        <v>529</v>
      </c>
      <c r="O88" s="25" t="s">
        <v>904</v>
      </c>
    </row>
    <row r="89" spans="1:15" x14ac:dyDescent="0.2">
      <c r="A89" s="24">
        <v>2200</v>
      </c>
      <c r="B89" s="25" t="s">
        <v>1149</v>
      </c>
      <c r="C89" s="25" t="s">
        <v>101</v>
      </c>
      <c r="D89" s="25" t="s">
        <v>1149</v>
      </c>
      <c r="E89" s="25" t="s">
        <v>1150</v>
      </c>
      <c r="F89" s="26">
        <v>600000</v>
      </c>
      <c r="G89" s="26">
        <v>3600000</v>
      </c>
      <c r="H89" s="25" t="s">
        <v>51</v>
      </c>
      <c r="I89" s="27">
        <v>43678</v>
      </c>
      <c r="J89" s="27">
        <v>45138</v>
      </c>
      <c r="K89" s="27">
        <v>44593</v>
      </c>
      <c r="L89" s="25" t="s">
        <v>24</v>
      </c>
      <c r="M89" s="25" t="s">
        <v>135</v>
      </c>
      <c r="N89" s="25" t="s">
        <v>913</v>
      </c>
      <c r="O89" s="25" t="s">
        <v>904</v>
      </c>
    </row>
    <row r="90" spans="1:15" x14ac:dyDescent="0.2">
      <c r="A90" s="24">
        <v>2996</v>
      </c>
      <c r="B90" s="25" t="s">
        <v>1151</v>
      </c>
      <c r="C90" s="25" t="s">
        <v>101</v>
      </c>
      <c r="D90" s="25" t="s">
        <v>1152</v>
      </c>
      <c r="E90" s="25" t="s">
        <v>1153</v>
      </c>
      <c r="F90" s="26">
        <v>1251</v>
      </c>
      <c r="G90" s="26">
        <v>3753</v>
      </c>
      <c r="H90" s="25" t="s">
        <v>51</v>
      </c>
      <c r="I90" s="27">
        <v>44774</v>
      </c>
      <c r="J90" s="27">
        <v>45138</v>
      </c>
      <c r="K90" s="27">
        <v>44928</v>
      </c>
      <c r="L90" s="25" t="s">
        <v>122</v>
      </c>
      <c r="M90" s="25" t="s">
        <v>51</v>
      </c>
      <c r="N90" s="25" t="s">
        <v>913</v>
      </c>
      <c r="O90" s="25" t="s">
        <v>904</v>
      </c>
    </row>
    <row r="91" spans="1:15" x14ac:dyDescent="0.2">
      <c r="A91" s="24">
        <v>2071</v>
      </c>
      <c r="B91" s="25" t="s">
        <v>1154</v>
      </c>
      <c r="C91" s="25" t="s">
        <v>101</v>
      </c>
      <c r="D91" s="25" t="s">
        <v>1154</v>
      </c>
      <c r="E91" s="25" t="s">
        <v>1150</v>
      </c>
      <c r="F91" s="26">
        <v>124816</v>
      </c>
      <c r="G91" s="26">
        <v>1686791</v>
      </c>
      <c r="H91" s="25" t="s">
        <v>51</v>
      </c>
      <c r="I91" s="27">
        <v>43682</v>
      </c>
      <c r="J91" s="27">
        <v>45142</v>
      </c>
      <c r="K91" s="27">
        <v>44774</v>
      </c>
      <c r="L91" s="25" t="s">
        <v>127</v>
      </c>
      <c r="M91" s="25" t="s">
        <v>135</v>
      </c>
      <c r="N91" s="25" t="s">
        <v>962</v>
      </c>
      <c r="O91" s="25" t="s">
        <v>909</v>
      </c>
    </row>
    <row r="92" spans="1:15" x14ac:dyDescent="0.2">
      <c r="A92" s="24">
        <v>2841</v>
      </c>
      <c r="B92" s="25" t="s">
        <v>1155</v>
      </c>
      <c r="C92" s="25" t="s">
        <v>101</v>
      </c>
      <c r="D92" s="25" t="s">
        <v>1155</v>
      </c>
      <c r="E92" s="25" t="s">
        <v>997</v>
      </c>
      <c r="F92" s="29">
        <v>16079</v>
      </c>
      <c r="G92" s="29">
        <v>16079</v>
      </c>
      <c r="H92" s="25" t="s">
        <v>51</v>
      </c>
      <c r="I92" s="27">
        <v>44780</v>
      </c>
      <c r="J92" s="27">
        <v>45144</v>
      </c>
      <c r="K92" s="27">
        <v>44986</v>
      </c>
      <c r="L92" s="25" t="s">
        <v>944</v>
      </c>
      <c r="M92" s="25" t="s">
        <v>135</v>
      </c>
      <c r="N92" s="25" t="s">
        <v>913</v>
      </c>
      <c r="O92" s="25" t="s">
        <v>909</v>
      </c>
    </row>
    <row r="93" spans="1:15" x14ac:dyDescent="0.2">
      <c r="A93" s="24">
        <v>2983</v>
      </c>
      <c r="B93" s="25" t="s">
        <v>1156</v>
      </c>
      <c r="C93" s="25" t="s">
        <v>101</v>
      </c>
      <c r="D93" s="25" t="s">
        <v>1157</v>
      </c>
      <c r="E93" s="25" t="s">
        <v>1158</v>
      </c>
      <c r="F93" s="29">
        <v>13896</v>
      </c>
      <c r="G93" s="29">
        <v>13896</v>
      </c>
      <c r="H93" s="25" t="s">
        <v>51</v>
      </c>
      <c r="I93" s="27">
        <v>44784</v>
      </c>
      <c r="J93" s="27">
        <v>45148</v>
      </c>
      <c r="K93" s="27">
        <v>45017</v>
      </c>
      <c r="L93" s="25" t="s">
        <v>122</v>
      </c>
      <c r="M93" s="25" t="s">
        <v>135</v>
      </c>
      <c r="N93" s="25" t="s">
        <v>913</v>
      </c>
      <c r="O93" s="25" t="s">
        <v>909</v>
      </c>
    </row>
    <row r="94" spans="1:15" x14ac:dyDescent="0.2">
      <c r="A94" s="24">
        <v>2277</v>
      </c>
      <c r="B94" s="25" t="s">
        <v>1159</v>
      </c>
      <c r="C94" s="25" t="s">
        <v>101</v>
      </c>
      <c r="D94" s="25" t="s">
        <v>1160</v>
      </c>
      <c r="E94" s="25" t="s">
        <v>1161</v>
      </c>
      <c r="F94" s="26">
        <v>141196</v>
      </c>
      <c r="G94" s="26">
        <v>423589</v>
      </c>
      <c r="H94" s="25" t="s">
        <v>51</v>
      </c>
      <c r="I94" s="27">
        <v>44071</v>
      </c>
      <c r="J94" s="27">
        <v>45165</v>
      </c>
      <c r="K94" s="27">
        <v>44619</v>
      </c>
      <c r="L94" s="25" t="s">
        <v>919</v>
      </c>
      <c r="M94" s="25" t="s">
        <v>135</v>
      </c>
      <c r="N94" s="25" t="s">
        <v>913</v>
      </c>
      <c r="O94" s="25" t="s">
        <v>909</v>
      </c>
    </row>
    <row r="95" spans="1:15" x14ac:dyDescent="0.2">
      <c r="A95" s="24">
        <v>1550</v>
      </c>
      <c r="B95" s="25" t="s">
        <v>1162</v>
      </c>
      <c r="C95" s="25" t="s">
        <v>46</v>
      </c>
      <c r="D95" s="25" t="s">
        <v>1162</v>
      </c>
      <c r="E95" s="25" t="s">
        <v>1163</v>
      </c>
      <c r="F95" s="26">
        <v>12000</v>
      </c>
      <c r="G95" s="26">
        <v>60000</v>
      </c>
      <c r="H95" s="25" t="s">
        <v>51</v>
      </c>
      <c r="I95" s="27">
        <v>44440</v>
      </c>
      <c r="J95" s="27">
        <v>45169</v>
      </c>
      <c r="K95" s="27">
        <v>44804</v>
      </c>
      <c r="L95" s="25" t="s">
        <v>908</v>
      </c>
      <c r="M95" s="25" t="s">
        <v>51</v>
      </c>
      <c r="N95" s="25" t="s">
        <v>953</v>
      </c>
      <c r="O95" s="25" t="s">
        <v>909</v>
      </c>
    </row>
    <row r="96" spans="1:15" x14ac:dyDescent="0.2">
      <c r="A96" s="24">
        <v>2678</v>
      </c>
      <c r="B96" s="25" t="s">
        <v>1164</v>
      </c>
      <c r="C96" s="25" t="s">
        <v>101</v>
      </c>
      <c r="D96" s="25" t="s">
        <v>1164</v>
      </c>
      <c r="E96" s="25" t="s">
        <v>1165</v>
      </c>
      <c r="F96" s="29">
        <v>9600</v>
      </c>
      <c r="G96" s="29">
        <v>19200</v>
      </c>
      <c r="H96" s="25" t="s">
        <v>51</v>
      </c>
      <c r="I96" s="27">
        <v>44450</v>
      </c>
      <c r="J96" s="27">
        <v>45179</v>
      </c>
      <c r="K96" s="27">
        <v>44814</v>
      </c>
      <c r="L96" s="25" t="s">
        <v>122</v>
      </c>
      <c r="M96" s="25" t="s">
        <v>51</v>
      </c>
      <c r="N96" s="25" t="s">
        <v>913</v>
      </c>
      <c r="O96" s="25" t="s">
        <v>909</v>
      </c>
    </row>
    <row r="97" spans="1:21" x14ac:dyDescent="0.2">
      <c r="A97" s="24">
        <v>2064</v>
      </c>
      <c r="B97" s="25" t="s">
        <v>1166</v>
      </c>
      <c r="C97" s="25" t="s">
        <v>101</v>
      </c>
      <c r="D97" s="25" t="s">
        <v>1166</v>
      </c>
      <c r="E97" s="25" t="s">
        <v>1167</v>
      </c>
      <c r="F97" s="26">
        <v>169161</v>
      </c>
      <c r="G97" s="26">
        <v>676645</v>
      </c>
      <c r="H97" s="25" t="s">
        <v>51</v>
      </c>
      <c r="I97" s="27">
        <v>43721</v>
      </c>
      <c r="J97" s="27">
        <v>45181</v>
      </c>
      <c r="K97" s="27">
        <v>44593</v>
      </c>
      <c r="L97" s="25" t="s">
        <v>908</v>
      </c>
      <c r="M97" s="25" t="s">
        <v>51</v>
      </c>
      <c r="N97" s="25" t="s">
        <v>913</v>
      </c>
      <c r="O97" s="25" t="s">
        <v>909</v>
      </c>
    </row>
    <row r="98" spans="1:21" x14ac:dyDescent="0.2">
      <c r="A98" s="24">
        <v>2820</v>
      </c>
      <c r="B98" s="25" t="s">
        <v>1168</v>
      </c>
      <c r="C98" s="25" t="s">
        <v>101</v>
      </c>
      <c r="D98" s="25" t="s">
        <v>1168</v>
      </c>
      <c r="E98" s="25" t="s">
        <v>1167</v>
      </c>
      <c r="F98" s="29">
        <v>39650</v>
      </c>
      <c r="G98" s="29">
        <v>79300</v>
      </c>
      <c r="H98" s="25" t="s">
        <v>51</v>
      </c>
      <c r="I98" s="27">
        <v>44452</v>
      </c>
      <c r="J98" s="27">
        <v>45181</v>
      </c>
      <c r="K98" s="27">
        <v>44805</v>
      </c>
      <c r="L98" s="25" t="s">
        <v>122</v>
      </c>
      <c r="M98" s="25" t="s">
        <v>51</v>
      </c>
      <c r="N98" s="25" t="s">
        <v>913</v>
      </c>
      <c r="O98" s="25" t="s">
        <v>909</v>
      </c>
    </row>
    <row r="99" spans="1:21" x14ac:dyDescent="0.2">
      <c r="A99" s="24">
        <v>2819</v>
      </c>
      <c r="B99" s="25" t="s">
        <v>1169</v>
      </c>
      <c r="C99" s="25" t="s">
        <v>101</v>
      </c>
      <c r="D99" s="25" t="s">
        <v>1169</v>
      </c>
      <c r="E99" s="25" t="s">
        <v>1170</v>
      </c>
      <c r="F99" s="29">
        <v>65000</v>
      </c>
      <c r="G99" s="29">
        <v>200000</v>
      </c>
      <c r="H99" s="25" t="s">
        <v>51</v>
      </c>
      <c r="I99" s="27">
        <v>44097</v>
      </c>
      <c r="J99" s="27">
        <v>45191</v>
      </c>
      <c r="K99" s="27">
        <v>44743</v>
      </c>
      <c r="L99" s="25" t="s">
        <v>122</v>
      </c>
      <c r="M99" s="25" t="s">
        <v>51</v>
      </c>
      <c r="N99" s="25" t="s">
        <v>962</v>
      </c>
      <c r="O99" s="25" t="s">
        <v>909</v>
      </c>
    </row>
    <row r="100" spans="1:21" x14ac:dyDescent="0.2">
      <c r="A100" s="24">
        <v>2214</v>
      </c>
      <c r="B100" s="25" t="s">
        <v>1171</v>
      </c>
      <c r="C100" s="25" t="s">
        <v>46</v>
      </c>
      <c r="D100" s="25" t="s">
        <v>1171</v>
      </c>
      <c r="E100" s="25" t="s">
        <v>1172</v>
      </c>
      <c r="F100" s="26">
        <v>18440</v>
      </c>
      <c r="G100" s="26">
        <v>94175</v>
      </c>
      <c r="H100" s="25" t="s">
        <v>51</v>
      </c>
      <c r="I100" s="27">
        <v>43373</v>
      </c>
      <c r="J100" s="27">
        <v>45198</v>
      </c>
      <c r="K100" s="27">
        <v>44652</v>
      </c>
      <c r="L100" s="25" t="s">
        <v>122</v>
      </c>
      <c r="M100" s="25" t="s">
        <v>51</v>
      </c>
      <c r="N100" s="25" t="s">
        <v>953</v>
      </c>
      <c r="O100" s="25" t="s">
        <v>909</v>
      </c>
    </row>
    <row r="101" spans="1:21" x14ac:dyDescent="0.2">
      <c r="A101" s="24">
        <v>2738</v>
      </c>
      <c r="B101" s="25" t="s">
        <v>1173</v>
      </c>
      <c r="C101" s="25" t="s">
        <v>101</v>
      </c>
      <c r="D101" s="25" t="s">
        <v>1173</v>
      </c>
      <c r="E101" s="25" t="s">
        <v>1174</v>
      </c>
      <c r="F101" s="29">
        <v>400000</v>
      </c>
      <c r="G101" s="29">
        <v>800000</v>
      </c>
      <c r="H101" s="25" t="s">
        <v>51</v>
      </c>
      <c r="I101" s="27">
        <v>44474</v>
      </c>
      <c r="J101" s="27">
        <v>45203</v>
      </c>
      <c r="K101" s="27">
        <v>45017</v>
      </c>
      <c r="L101" s="25" t="s">
        <v>24</v>
      </c>
      <c r="M101" s="25" t="s">
        <v>51</v>
      </c>
      <c r="N101" s="25" t="s">
        <v>913</v>
      </c>
      <c r="O101" s="25" t="s">
        <v>909</v>
      </c>
      <c r="P101" s="31"/>
      <c r="Q101" s="31"/>
      <c r="R101" s="31"/>
      <c r="S101" s="31"/>
      <c r="T101" s="31"/>
      <c r="U101" s="31"/>
    </row>
    <row r="102" spans="1:21" x14ac:dyDescent="0.2">
      <c r="A102" s="24">
        <v>949</v>
      </c>
      <c r="B102" s="25" t="s">
        <v>1175</v>
      </c>
      <c r="C102" s="25" t="s">
        <v>101</v>
      </c>
      <c r="D102" s="25" t="s">
        <v>1175</v>
      </c>
      <c r="E102" s="25" t="s">
        <v>1176</v>
      </c>
      <c r="F102" s="26" t="s">
        <v>994</v>
      </c>
      <c r="G102" s="26" t="s">
        <v>994</v>
      </c>
      <c r="H102" s="25" t="s">
        <v>51</v>
      </c>
      <c r="I102" s="27">
        <v>44121</v>
      </c>
      <c r="J102" s="27">
        <v>45215</v>
      </c>
      <c r="K102" s="27">
        <v>44682</v>
      </c>
      <c r="L102" s="25" t="s">
        <v>24</v>
      </c>
      <c r="M102" s="25" t="s">
        <v>135</v>
      </c>
      <c r="N102" s="25" t="s">
        <v>913</v>
      </c>
      <c r="O102" s="25" t="s">
        <v>909</v>
      </c>
    </row>
    <row r="103" spans="1:21" x14ac:dyDescent="0.2">
      <c r="A103" s="24">
        <v>2764</v>
      </c>
      <c r="B103" s="25" t="s">
        <v>1177</v>
      </c>
      <c r="C103" s="25" t="s">
        <v>46</v>
      </c>
      <c r="D103" s="25" t="s">
        <v>1177</v>
      </c>
      <c r="E103" s="48" t="s">
        <v>1178</v>
      </c>
      <c r="F103" s="29">
        <v>12298</v>
      </c>
      <c r="G103" s="29">
        <v>27446</v>
      </c>
      <c r="H103" s="25" t="s">
        <v>51</v>
      </c>
      <c r="I103" s="27">
        <v>44501</v>
      </c>
      <c r="J103" s="27">
        <v>45230</v>
      </c>
      <c r="K103" s="27">
        <v>44927</v>
      </c>
      <c r="L103" s="25" t="s">
        <v>122</v>
      </c>
      <c r="M103" s="25" t="s">
        <v>135</v>
      </c>
      <c r="N103" s="25" t="s">
        <v>962</v>
      </c>
      <c r="O103" s="25" t="s">
        <v>909</v>
      </c>
    </row>
    <row r="104" spans="1:21" x14ac:dyDescent="0.2">
      <c r="A104" s="24">
        <v>1943</v>
      </c>
      <c r="B104" s="25" t="s">
        <v>1179</v>
      </c>
      <c r="C104" s="25" t="s">
        <v>101</v>
      </c>
      <c r="D104" s="25" t="s">
        <v>1179</v>
      </c>
      <c r="E104" s="25" t="s">
        <v>1180</v>
      </c>
      <c r="F104" s="26">
        <v>9000</v>
      </c>
      <c r="G104" s="26">
        <v>39000</v>
      </c>
      <c r="H104" s="25" t="s">
        <v>51</v>
      </c>
      <c r="I104" s="27">
        <v>44137</v>
      </c>
      <c r="J104" s="27">
        <v>45231</v>
      </c>
      <c r="K104" s="27">
        <v>44896</v>
      </c>
      <c r="L104" s="25" t="s">
        <v>944</v>
      </c>
      <c r="M104" s="25" t="s">
        <v>51</v>
      </c>
      <c r="N104" s="25" t="s">
        <v>913</v>
      </c>
      <c r="O104" s="25" t="s">
        <v>909</v>
      </c>
    </row>
    <row r="105" spans="1:21" x14ac:dyDescent="0.2">
      <c r="A105" s="24">
        <v>2646</v>
      </c>
      <c r="B105" s="25" t="s">
        <v>1181</v>
      </c>
      <c r="C105" s="25" t="s">
        <v>46</v>
      </c>
      <c r="D105" s="25" t="s">
        <v>1181</v>
      </c>
      <c r="E105" s="25" t="s">
        <v>1182</v>
      </c>
      <c r="F105" s="29">
        <v>32119</v>
      </c>
      <c r="G105" s="29">
        <v>64238</v>
      </c>
      <c r="H105" s="25" t="s">
        <v>51</v>
      </c>
      <c r="I105" s="27">
        <v>44512</v>
      </c>
      <c r="J105" s="27">
        <v>45241</v>
      </c>
      <c r="K105" s="27">
        <v>44793</v>
      </c>
      <c r="L105" s="25" t="s">
        <v>24</v>
      </c>
      <c r="M105" s="25" t="s">
        <v>135</v>
      </c>
      <c r="N105" s="25" t="s">
        <v>913</v>
      </c>
      <c r="O105" s="25" t="s">
        <v>909</v>
      </c>
    </row>
    <row r="106" spans="1:21" x14ac:dyDescent="0.2">
      <c r="A106" s="24">
        <v>2750</v>
      </c>
      <c r="B106" s="25" t="s">
        <v>1183</v>
      </c>
      <c r="C106" s="25" t="s">
        <v>101</v>
      </c>
      <c r="D106" s="25" t="s">
        <v>1184</v>
      </c>
      <c r="E106" s="25" t="s">
        <v>1185</v>
      </c>
      <c r="F106" s="26">
        <v>118000</v>
      </c>
      <c r="G106" s="26">
        <v>470000</v>
      </c>
      <c r="H106" s="25" t="s">
        <v>51</v>
      </c>
      <c r="I106" s="35">
        <v>44515</v>
      </c>
      <c r="J106" s="35">
        <v>45244</v>
      </c>
      <c r="K106" s="27">
        <v>44986</v>
      </c>
      <c r="L106" s="25" t="s">
        <v>919</v>
      </c>
      <c r="M106" s="25" t="s">
        <v>135</v>
      </c>
      <c r="N106" s="25" t="s">
        <v>25</v>
      </c>
      <c r="O106" s="25" t="s">
        <v>904</v>
      </c>
    </row>
    <row r="107" spans="1:21" x14ac:dyDescent="0.2">
      <c r="A107" s="24">
        <v>2667</v>
      </c>
      <c r="B107" s="45" t="s">
        <v>1186</v>
      </c>
      <c r="C107" s="25" t="s">
        <v>46</v>
      </c>
      <c r="D107" s="45" t="s">
        <v>1187</v>
      </c>
      <c r="E107" s="25" t="s">
        <v>1188</v>
      </c>
      <c r="F107" s="29">
        <v>1865</v>
      </c>
      <c r="G107" s="29">
        <v>6995</v>
      </c>
      <c r="H107" s="25" t="s">
        <v>51</v>
      </c>
      <c r="I107" s="27">
        <v>44158</v>
      </c>
      <c r="J107" s="27">
        <v>45252</v>
      </c>
      <c r="K107" s="27">
        <v>44887</v>
      </c>
      <c r="L107" s="25" t="s">
        <v>122</v>
      </c>
      <c r="M107" s="25" t="s">
        <v>135</v>
      </c>
      <c r="N107" s="25" t="s">
        <v>962</v>
      </c>
      <c r="O107" s="25" t="s">
        <v>909</v>
      </c>
    </row>
    <row r="108" spans="1:21" x14ac:dyDescent="0.2">
      <c r="A108" s="24">
        <v>1746</v>
      </c>
      <c r="B108" s="25" t="s">
        <v>1189</v>
      </c>
      <c r="C108" s="25" t="s">
        <v>46</v>
      </c>
      <c r="D108" s="25" t="s">
        <v>1189</v>
      </c>
      <c r="E108" s="25" t="s">
        <v>1190</v>
      </c>
      <c r="F108" s="29">
        <v>7200</v>
      </c>
      <c r="G108" s="29">
        <v>101350</v>
      </c>
      <c r="H108" s="25" t="s">
        <v>51</v>
      </c>
      <c r="I108" s="27">
        <v>42333</v>
      </c>
      <c r="J108" s="27">
        <v>45254</v>
      </c>
      <c r="K108" s="27">
        <v>44713</v>
      </c>
      <c r="L108" s="25" t="s">
        <v>122</v>
      </c>
      <c r="M108" s="25" t="s">
        <v>51</v>
      </c>
      <c r="N108" s="25" t="s">
        <v>913</v>
      </c>
      <c r="O108" s="25" t="s">
        <v>909</v>
      </c>
    </row>
    <row r="109" spans="1:21" x14ac:dyDescent="0.2">
      <c r="A109" s="24">
        <v>2738</v>
      </c>
      <c r="B109" s="25" t="s">
        <v>1173</v>
      </c>
      <c r="C109" s="25" t="s">
        <v>101</v>
      </c>
      <c r="D109" s="25" t="s">
        <v>1173</v>
      </c>
      <c r="E109" s="25" t="s">
        <v>1191</v>
      </c>
      <c r="F109" s="29">
        <v>34438</v>
      </c>
      <c r="G109" s="29">
        <v>137752</v>
      </c>
      <c r="H109" s="25" t="s">
        <v>51</v>
      </c>
      <c r="I109" s="27">
        <v>44525</v>
      </c>
      <c r="J109" s="27">
        <v>45254</v>
      </c>
      <c r="K109" s="27">
        <v>45017</v>
      </c>
      <c r="L109" s="25" t="s">
        <v>1192</v>
      </c>
      <c r="M109" s="25" t="s">
        <v>135</v>
      </c>
      <c r="N109" s="25" t="s">
        <v>913</v>
      </c>
      <c r="O109" s="25" t="s">
        <v>909</v>
      </c>
    </row>
    <row r="110" spans="1:21" x14ac:dyDescent="0.2">
      <c r="A110" s="24" t="s">
        <v>1193</v>
      </c>
      <c r="B110" s="25" t="s">
        <v>1194</v>
      </c>
      <c r="C110" s="25" t="s">
        <v>101</v>
      </c>
      <c r="D110" s="25" t="s">
        <v>1194</v>
      </c>
      <c r="E110" s="25" t="s">
        <v>969</v>
      </c>
      <c r="F110" s="29">
        <v>19028</v>
      </c>
      <c r="G110" s="29">
        <v>38056</v>
      </c>
      <c r="H110" s="25" t="s">
        <v>51</v>
      </c>
      <c r="I110" s="27">
        <v>44527</v>
      </c>
      <c r="J110" s="27">
        <v>45256</v>
      </c>
      <c r="K110" s="27">
        <v>44866</v>
      </c>
      <c r="L110" s="25" t="s">
        <v>122</v>
      </c>
      <c r="M110" s="25" t="s">
        <v>51</v>
      </c>
      <c r="N110" s="25" t="s">
        <v>913</v>
      </c>
      <c r="O110" s="25" t="s">
        <v>909</v>
      </c>
    </row>
    <row r="111" spans="1:21" x14ac:dyDescent="0.2">
      <c r="A111" s="24">
        <v>2682</v>
      </c>
      <c r="B111" s="25" t="s">
        <v>1195</v>
      </c>
      <c r="C111" s="25" t="s">
        <v>21</v>
      </c>
      <c r="D111" s="25" t="s">
        <v>1196</v>
      </c>
      <c r="E111" s="25" t="s">
        <v>1197</v>
      </c>
      <c r="F111" s="29">
        <v>5875</v>
      </c>
      <c r="G111" s="29">
        <v>25785</v>
      </c>
      <c r="H111" s="25" t="s">
        <v>51</v>
      </c>
      <c r="I111" s="27">
        <v>44166</v>
      </c>
      <c r="J111" s="27">
        <v>45260</v>
      </c>
      <c r="K111" s="27">
        <v>44958</v>
      </c>
      <c r="L111" s="25" t="s">
        <v>122</v>
      </c>
      <c r="M111" s="25" t="s">
        <v>51</v>
      </c>
      <c r="N111" s="25" t="s">
        <v>136</v>
      </c>
      <c r="O111" s="25" t="s">
        <v>909</v>
      </c>
    </row>
    <row r="112" spans="1:21" x14ac:dyDescent="0.2">
      <c r="A112" s="24">
        <v>2818</v>
      </c>
      <c r="B112" s="25" t="s">
        <v>1198</v>
      </c>
      <c r="C112" s="25" t="s">
        <v>101</v>
      </c>
      <c r="D112" s="25" t="s">
        <v>1198</v>
      </c>
      <c r="E112" s="25" t="s">
        <v>1199</v>
      </c>
      <c r="F112" s="29">
        <v>21375</v>
      </c>
      <c r="G112" s="29">
        <v>42750</v>
      </c>
      <c r="H112" s="25" t="s">
        <v>51</v>
      </c>
      <c r="I112" s="27">
        <v>44543</v>
      </c>
      <c r="J112" s="27">
        <v>45272</v>
      </c>
      <c r="K112" s="27">
        <v>44927</v>
      </c>
      <c r="L112" s="25" t="s">
        <v>122</v>
      </c>
      <c r="M112" s="25" t="s">
        <v>135</v>
      </c>
      <c r="N112" s="25" t="s">
        <v>25</v>
      </c>
      <c r="O112" s="25" t="s">
        <v>909</v>
      </c>
    </row>
    <row r="113" spans="1:15" x14ac:dyDescent="0.2">
      <c r="A113" s="24">
        <v>2060</v>
      </c>
      <c r="B113" s="25" t="s">
        <v>1200</v>
      </c>
      <c r="C113" s="25" t="s">
        <v>101</v>
      </c>
      <c r="D113" s="25" t="s">
        <v>1201</v>
      </c>
      <c r="E113" s="25" t="s">
        <v>1202</v>
      </c>
      <c r="F113" s="26">
        <v>50000</v>
      </c>
      <c r="G113" s="26">
        <v>250000</v>
      </c>
      <c r="H113" s="25" t="s">
        <v>51</v>
      </c>
      <c r="I113" s="27">
        <v>43466</v>
      </c>
      <c r="J113" s="27">
        <v>45291</v>
      </c>
      <c r="K113" s="27">
        <v>44034</v>
      </c>
      <c r="L113" s="25" t="s">
        <v>908</v>
      </c>
      <c r="M113" s="25" t="s">
        <v>51</v>
      </c>
      <c r="N113" s="25" t="s">
        <v>903</v>
      </c>
      <c r="O113" s="25" t="s">
        <v>904</v>
      </c>
    </row>
    <row r="114" spans="1:15" x14ac:dyDescent="0.2">
      <c r="A114" s="24">
        <v>2626</v>
      </c>
      <c r="B114" s="25" t="s">
        <v>1203</v>
      </c>
      <c r="C114" s="25" t="s">
        <v>21</v>
      </c>
      <c r="D114" s="25" t="s">
        <v>1203</v>
      </c>
      <c r="E114" s="25" t="s">
        <v>1204</v>
      </c>
      <c r="F114" s="29">
        <v>19170</v>
      </c>
      <c r="G114" s="29">
        <v>57511</v>
      </c>
      <c r="H114" s="25" t="s">
        <v>51</v>
      </c>
      <c r="I114" s="27">
        <v>44198</v>
      </c>
      <c r="J114" s="27">
        <v>45292</v>
      </c>
      <c r="K114" s="27">
        <v>44927</v>
      </c>
      <c r="L114" s="25" t="s">
        <v>24</v>
      </c>
      <c r="M114" s="25" t="s">
        <v>135</v>
      </c>
      <c r="N114" s="25" t="s">
        <v>913</v>
      </c>
      <c r="O114" s="25" t="s">
        <v>904</v>
      </c>
    </row>
    <row r="115" spans="1:15" x14ac:dyDescent="0.2">
      <c r="A115" s="24">
        <v>1283</v>
      </c>
      <c r="B115" s="25" t="s">
        <v>1205</v>
      </c>
      <c r="C115" s="25" t="s">
        <v>46</v>
      </c>
      <c r="D115" s="25" t="s">
        <v>1205</v>
      </c>
      <c r="E115" s="25" t="s">
        <v>1206</v>
      </c>
      <c r="F115" s="26">
        <v>3600</v>
      </c>
      <c r="G115" s="26">
        <v>72000</v>
      </c>
      <c r="H115" s="25" t="s">
        <v>51</v>
      </c>
      <c r="I115" s="27">
        <v>37993</v>
      </c>
      <c r="J115" s="27">
        <v>45297</v>
      </c>
      <c r="K115" s="27">
        <v>44774</v>
      </c>
      <c r="L115" s="25" t="s">
        <v>908</v>
      </c>
      <c r="M115" s="25" t="s">
        <v>51</v>
      </c>
      <c r="N115" s="25" t="s">
        <v>913</v>
      </c>
      <c r="O115" s="25" t="s">
        <v>909</v>
      </c>
    </row>
    <row r="116" spans="1:15" x14ac:dyDescent="0.2">
      <c r="A116" s="24">
        <v>2571</v>
      </c>
      <c r="B116" s="25" t="s">
        <v>1207</v>
      </c>
      <c r="C116" s="25" t="s">
        <v>101</v>
      </c>
      <c r="D116" s="25" t="s">
        <v>1208</v>
      </c>
      <c r="E116" s="25" t="s">
        <v>1209</v>
      </c>
      <c r="F116" s="29">
        <v>5419</v>
      </c>
      <c r="G116" s="29">
        <v>10838</v>
      </c>
      <c r="H116" s="25" t="s">
        <v>51</v>
      </c>
      <c r="I116" s="27">
        <v>44585</v>
      </c>
      <c r="J116" s="27">
        <v>45315</v>
      </c>
      <c r="K116" s="27">
        <v>45047</v>
      </c>
      <c r="L116" s="25" t="s">
        <v>122</v>
      </c>
      <c r="M116" s="25" t="s">
        <v>51</v>
      </c>
      <c r="N116" s="25" t="s">
        <v>913</v>
      </c>
      <c r="O116" s="25" t="s">
        <v>909</v>
      </c>
    </row>
    <row r="117" spans="1:15" x14ac:dyDescent="0.2">
      <c r="A117" s="24">
        <v>2068</v>
      </c>
      <c r="B117" s="25" t="s">
        <v>1210</v>
      </c>
      <c r="C117" s="25" t="s">
        <v>101</v>
      </c>
      <c r="D117" s="25" t="s">
        <v>1210</v>
      </c>
      <c r="E117" s="25" t="s">
        <v>1211</v>
      </c>
      <c r="F117" s="26">
        <v>85700</v>
      </c>
      <c r="G117" s="26">
        <v>428500</v>
      </c>
      <c r="H117" s="25" t="s">
        <v>51</v>
      </c>
      <c r="I117" s="27">
        <v>43497</v>
      </c>
      <c r="J117" s="27">
        <v>45321</v>
      </c>
      <c r="K117" s="27">
        <v>44774</v>
      </c>
      <c r="L117" s="25" t="s">
        <v>127</v>
      </c>
      <c r="M117" s="25" t="s">
        <v>51</v>
      </c>
      <c r="N117" s="25" t="s">
        <v>26</v>
      </c>
      <c r="O117" s="25" t="s">
        <v>904</v>
      </c>
    </row>
    <row r="118" spans="1:15" x14ac:dyDescent="0.2">
      <c r="A118" s="24">
        <v>2227</v>
      </c>
      <c r="B118" s="25" t="s">
        <v>1212</v>
      </c>
      <c r="C118" s="25" t="s">
        <v>46</v>
      </c>
      <c r="D118" s="25" t="s">
        <v>1212</v>
      </c>
      <c r="E118" s="25" t="s">
        <v>1213</v>
      </c>
      <c r="F118" s="26">
        <v>15590</v>
      </c>
      <c r="G118" s="26">
        <v>93542</v>
      </c>
      <c r="H118" s="25" t="s">
        <v>51</v>
      </c>
      <c r="I118" s="27">
        <v>43862</v>
      </c>
      <c r="J118" s="27">
        <v>45322</v>
      </c>
      <c r="K118" s="27">
        <v>44773</v>
      </c>
      <c r="L118" s="25" t="s">
        <v>671</v>
      </c>
      <c r="M118" s="25" t="s">
        <v>51</v>
      </c>
      <c r="N118" s="25" t="s">
        <v>136</v>
      </c>
      <c r="O118" s="25" t="s">
        <v>909</v>
      </c>
    </row>
    <row r="119" spans="1:15" x14ac:dyDescent="0.2">
      <c r="A119" s="24">
        <v>2903</v>
      </c>
      <c r="B119" s="25" t="s">
        <v>1214</v>
      </c>
      <c r="C119" s="25" t="s">
        <v>101</v>
      </c>
      <c r="D119" s="25" t="s">
        <v>1215</v>
      </c>
      <c r="E119" s="25" t="s">
        <v>1216</v>
      </c>
      <c r="F119" s="26">
        <v>2000</v>
      </c>
      <c r="G119" s="26">
        <v>4000</v>
      </c>
      <c r="H119" s="25" t="s">
        <v>51</v>
      </c>
      <c r="I119" s="27">
        <v>44593</v>
      </c>
      <c r="J119" s="27">
        <v>45322</v>
      </c>
      <c r="K119" s="27">
        <v>44957</v>
      </c>
      <c r="M119" s="25" t="s">
        <v>135</v>
      </c>
      <c r="N119" s="25" t="s">
        <v>913</v>
      </c>
      <c r="O119" s="25" t="s">
        <v>904</v>
      </c>
    </row>
    <row r="120" spans="1:15" x14ac:dyDescent="0.2">
      <c r="A120" s="24">
        <v>2579</v>
      </c>
      <c r="B120" s="25" t="s">
        <v>1217</v>
      </c>
      <c r="C120" s="25" t="s">
        <v>101</v>
      </c>
      <c r="D120" s="25" t="s">
        <v>1218</v>
      </c>
      <c r="E120" s="25" t="s">
        <v>1219</v>
      </c>
      <c r="F120" s="29">
        <v>133872</v>
      </c>
      <c r="G120" s="29">
        <v>426566</v>
      </c>
      <c r="H120" s="25" t="s">
        <v>51</v>
      </c>
      <c r="I120" s="27">
        <v>44197</v>
      </c>
      <c r="J120" s="35">
        <v>45349</v>
      </c>
      <c r="K120" s="27">
        <v>44713</v>
      </c>
      <c r="L120" s="25" t="s">
        <v>24</v>
      </c>
      <c r="M120" s="25" t="s">
        <v>135</v>
      </c>
      <c r="N120" s="25" t="s">
        <v>913</v>
      </c>
      <c r="O120" s="25" t="s">
        <v>909</v>
      </c>
    </row>
    <row r="121" spans="1:15" x14ac:dyDescent="0.2">
      <c r="A121" s="24">
        <v>2745</v>
      </c>
      <c r="B121" s="25" t="s">
        <v>1220</v>
      </c>
      <c r="C121" s="25" t="s">
        <v>101</v>
      </c>
      <c r="D121" s="25" t="s">
        <v>1220</v>
      </c>
      <c r="E121" s="25" t="s">
        <v>1219</v>
      </c>
      <c r="F121" s="26">
        <v>127000</v>
      </c>
      <c r="G121" s="26">
        <v>762000</v>
      </c>
      <c r="H121" s="25" t="s">
        <v>51</v>
      </c>
      <c r="I121" s="27">
        <v>44247</v>
      </c>
      <c r="J121" s="27">
        <v>45349</v>
      </c>
      <c r="K121" s="27">
        <v>45078</v>
      </c>
      <c r="L121" s="25" t="s">
        <v>24</v>
      </c>
      <c r="M121" s="25" t="s">
        <v>135</v>
      </c>
      <c r="N121" s="25" t="s">
        <v>913</v>
      </c>
      <c r="O121" s="25" t="s">
        <v>909</v>
      </c>
    </row>
    <row r="122" spans="1:15" x14ac:dyDescent="0.2">
      <c r="A122" s="43">
        <v>2740</v>
      </c>
      <c r="B122" s="25" t="s">
        <v>1221</v>
      </c>
      <c r="C122" s="25" t="s">
        <v>101</v>
      </c>
      <c r="D122" s="25" t="s">
        <v>1222</v>
      </c>
      <c r="E122" s="25" t="s">
        <v>997</v>
      </c>
      <c r="F122" s="29">
        <v>1075052</v>
      </c>
      <c r="G122" s="29">
        <v>3411875</v>
      </c>
      <c r="H122" s="25" t="s">
        <v>51</v>
      </c>
      <c r="I122" s="27">
        <v>44256</v>
      </c>
      <c r="J122" s="27">
        <v>45350</v>
      </c>
      <c r="K122" s="27">
        <v>44986</v>
      </c>
      <c r="L122" s="25" t="s">
        <v>24</v>
      </c>
      <c r="M122" s="25" t="s">
        <v>135</v>
      </c>
      <c r="N122" s="25" t="s">
        <v>913</v>
      </c>
      <c r="O122" s="25" t="s">
        <v>909</v>
      </c>
    </row>
    <row r="123" spans="1:15" x14ac:dyDescent="0.2">
      <c r="A123" s="24">
        <v>2063</v>
      </c>
      <c r="B123" s="25" t="s">
        <v>1223</v>
      </c>
      <c r="C123" s="25" t="s">
        <v>101</v>
      </c>
      <c r="D123" s="25" t="s">
        <v>1223</v>
      </c>
      <c r="E123" s="25" t="s">
        <v>1224</v>
      </c>
      <c r="F123" s="26">
        <v>159561</v>
      </c>
      <c r="G123" s="26">
        <v>957367</v>
      </c>
      <c r="H123" s="25" t="s">
        <v>51</v>
      </c>
      <c r="I123" s="27">
        <v>43525</v>
      </c>
      <c r="J123" s="27">
        <v>45351</v>
      </c>
      <c r="K123" s="27">
        <v>44805</v>
      </c>
      <c r="L123" s="25" t="s">
        <v>24</v>
      </c>
      <c r="M123" s="25" t="s">
        <v>135</v>
      </c>
      <c r="N123" s="25" t="s">
        <v>913</v>
      </c>
      <c r="O123" s="25" t="s">
        <v>904</v>
      </c>
    </row>
    <row r="124" spans="1:15" x14ac:dyDescent="0.2">
      <c r="A124" s="24">
        <v>2241</v>
      </c>
      <c r="B124" s="25" t="s">
        <v>1225</v>
      </c>
      <c r="C124" s="25" t="s">
        <v>101</v>
      </c>
      <c r="D124" s="25" t="s">
        <v>1225</v>
      </c>
      <c r="E124" s="25" t="s">
        <v>1226</v>
      </c>
      <c r="F124" s="29">
        <v>45000</v>
      </c>
      <c r="G124" s="29">
        <v>190000</v>
      </c>
      <c r="H124" s="25" t="s">
        <v>51</v>
      </c>
      <c r="I124" s="27">
        <v>43921</v>
      </c>
      <c r="J124" s="27">
        <v>45381</v>
      </c>
      <c r="K124" s="27">
        <v>44713</v>
      </c>
      <c r="L124" s="25" t="s">
        <v>957</v>
      </c>
      <c r="M124" s="25" t="s">
        <v>51</v>
      </c>
      <c r="N124" s="25" t="s">
        <v>913</v>
      </c>
      <c r="O124" s="25" t="s">
        <v>909</v>
      </c>
    </row>
    <row r="125" spans="1:15" x14ac:dyDescent="0.2">
      <c r="A125" s="24">
        <v>1536</v>
      </c>
      <c r="B125" s="25" t="s">
        <v>1227</v>
      </c>
      <c r="C125" s="25" t="s">
        <v>101</v>
      </c>
      <c r="D125" s="25" t="s">
        <v>1228</v>
      </c>
      <c r="E125" s="25" t="s">
        <v>1229</v>
      </c>
      <c r="F125" s="26" t="s">
        <v>1230</v>
      </c>
      <c r="G125" s="26" t="s">
        <v>1231</v>
      </c>
      <c r="H125" s="25" t="s">
        <v>51</v>
      </c>
      <c r="I125" s="27">
        <v>42461</v>
      </c>
      <c r="J125" s="27">
        <v>45382</v>
      </c>
      <c r="K125" s="27">
        <v>44835</v>
      </c>
      <c r="L125" s="25" t="s">
        <v>127</v>
      </c>
      <c r="M125" s="25" t="s">
        <v>135</v>
      </c>
      <c r="N125" s="25" t="s">
        <v>913</v>
      </c>
      <c r="O125" s="25" t="s">
        <v>904</v>
      </c>
    </row>
    <row r="126" spans="1:15" x14ac:dyDescent="0.2">
      <c r="A126" s="24">
        <v>2925</v>
      </c>
      <c r="B126" s="25" t="s">
        <v>1232</v>
      </c>
      <c r="C126" s="25" t="s">
        <v>46</v>
      </c>
      <c r="D126" s="25" t="s">
        <v>1232</v>
      </c>
      <c r="E126" s="25" t="s">
        <v>1233</v>
      </c>
      <c r="F126" s="29">
        <v>10064</v>
      </c>
      <c r="G126" s="29">
        <v>25643</v>
      </c>
      <c r="H126" s="25" t="s">
        <v>51</v>
      </c>
      <c r="I126" s="27">
        <v>44652</v>
      </c>
      <c r="J126" s="27">
        <v>45382</v>
      </c>
      <c r="K126" s="27">
        <v>45016</v>
      </c>
      <c r="L126" s="25" t="s">
        <v>122</v>
      </c>
      <c r="M126" s="25" t="s">
        <v>135</v>
      </c>
      <c r="N126" s="25" t="s">
        <v>913</v>
      </c>
      <c r="O126" s="25" t="s">
        <v>909</v>
      </c>
    </row>
    <row r="127" spans="1:15" x14ac:dyDescent="0.2">
      <c r="A127" s="24">
        <v>2123</v>
      </c>
      <c r="B127" s="25" t="s">
        <v>1234</v>
      </c>
      <c r="C127" s="25" t="s">
        <v>101</v>
      </c>
      <c r="D127" s="25" t="s">
        <v>1234</v>
      </c>
      <c r="E127" s="25" t="s">
        <v>1235</v>
      </c>
      <c r="F127" s="26">
        <v>6030</v>
      </c>
      <c r="G127" s="26">
        <v>32970</v>
      </c>
      <c r="H127" s="25" t="s">
        <v>51</v>
      </c>
      <c r="I127" s="27">
        <v>43556</v>
      </c>
      <c r="J127" s="27">
        <v>45382</v>
      </c>
      <c r="K127" s="27">
        <v>45017</v>
      </c>
      <c r="L127" s="25" t="s">
        <v>122</v>
      </c>
      <c r="M127" s="25" t="s">
        <v>51</v>
      </c>
      <c r="N127" s="25" t="s">
        <v>913</v>
      </c>
      <c r="O127" s="25" t="s">
        <v>909</v>
      </c>
    </row>
    <row r="128" spans="1:15" x14ac:dyDescent="0.2">
      <c r="A128" s="24">
        <v>2246</v>
      </c>
      <c r="B128" s="25" t="s">
        <v>1236</v>
      </c>
      <c r="C128" s="25" t="s">
        <v>101</v>
      </c>
      <c r="D128" s="25" t="s">
        <v>1236</v>
      </c>
      <c r="E128" s="25" t="s">
        <v>1237</v>
      </c>
      <c r="F128" s="26">
        <v>1000</v>
      </c>
      <c r="G128" s="26">
        <v>46500</v>
      </c>
      <c r="H128" s="25" t="s">
        <v>51</v>
      </c>
      <c r="I128" s="27">
        <v>43556</v>
      </c>
      <c r="J128" s="27">
        <v>45382</v>
      </c>
      <c r="K128" s="27">
        <v>44835</v>
      </c>
      <c r="L128" s="25" t="s">
        <v>122</v>
      </c>
      <c r="M128" s="25" t="s">
        <v>51</v>
      </c>
      <c r="N128" s="25" t="s">
        <v>962</v>
      </c>
      <c r="O128" s="25" t="s">
        <v>909</v>
      </c>
    </row>
    <row r="129" spans="1:15" x14ac:dyDescent="0.2">
      <c r="A129" s="24">
        <v>2677</v>
      </c>
      <c r="B129" s="25" t="s">
        <v>1238</v>
      </c>
      <c r="C129" s="25" t="s">
        <v>46</v>
      </c>
      <c r="D129" s="25" t="s">
        <v>1239</v>
      </c>
      <c r="E129" s="25" t="s">
        <v>1077</v>
      </c>
      <c r="F129" s="29">
        <v>44234</v>
      </c>
      <c r="G129" s="29">
        <v>132702</v>
      </c>
      <c r="H129" s="25" t="s">
        <v>51</v>
      </c>
      <c r="I129" s="27">
        <v>44287</v>
      </c>
      <c r="J129" s="27">
        <v>45382</v>
      </c>
      <c r="K129" s="27">
        <v>45016</v>
      </c>
      <c r="L129" s="25" t="s">
        <v>919</v>
      </c>
      <c r="M129" s="25" t="s">
        <v>135</v>
      </c>
      <c r="N129" s="25" t="s">
        <v>529</v>
      </c>
      <c r="O129" s="25" t="s">
        <v>909</v>
      </c>
    </row>
    <row r="130" spans="1:15" x14ac:dyDescent="0.2">
      <c r="A130" s="24">
        <v>2578</v>
      </c>
      <c r="B130" s="25" t="s">
        <v>1240</v>
      </c>
      <c r="C130" s="25" t="s">
        <v>695</v>
      </c>
      <c r="D130" s="25" t="s">
        <v>1241</v>
      </c>
      <c r="E130" s="25" t="s">
        <v>1242</v>
      </c>
      <c r="F130" s="29">
        <v>14260</v>
      </c>
      <c r="G130" s="29">
        <v>28520</v>
      </c>
      <c r="H130" s="25" t="s">
        <v>51</v>
      </c>
      <c r="I130" s="27">
        <v>44652</v>
      </c>
      <c r="J130" s="27">
        <v>45382</v>
      </c>
      <c r="K130" s="27">
        <v>45200</v>
      </c>
      <c r="L130" s="25" t="s">
        <v>122</v>
      </c>
      <c r="M130" s="25" t="s">
        <v>51</v>
      </c>
      <c r="N130" s="25" t="s">
        <v>512</v>
      </c>
      <c r="O130" s="25" t="s">
        <v>904</v>
      </c>
    </row>
    <row r="131" spans="1:15" x14ac:dyDescent="0.2">
      <c r="A131" s="24">
        <v>2007</v>
      </c>
      <c r="B131" s="25" t="s">
        <v>1243</v>
      </c>
      <c r="C131" s="25" t="s">
        <v>695</v>
      </c>
      <c r="D131" s="25" t="s">
        <v>1244</v>
      </c>
      <c r="E131" s="25" t="s">
        <v>1245</v>
      </c>
      <c r="F131" s="29">
        <v>65000</v>
      </c>
      <c r="G131" s="29">
        <v>260000</v>
      </c>
      <c r="H131" s="25" t="s">
        <v>336</v>
      </c>
      <c r="I131" s="27">
        <v>43931</v>
      </c>
      <c r="J131" s="27">
        <v>45392</v>
      </c>
      <c r="K131" s="27">
        <f>EOMONTH(J131,-18)</f>
        <v>44865</v>
      </c>
      <c r="L131" s="25" t="s">
        <v>671</v>
      </c>
      <c r="M131" s="25" t="s">
        <v>135</v>
      </c>
      <c r="N131" s="25" t="s">
        <v>903</v>
      </c>
      <c r="O131" s="25" t="s">
        <v>904</v>
      </c>
    </row>
    <row r="132" spans="1:15" x14ac:dyDescent="0.2">
      <c r="A132" s="24">
        <v>2945</v>
      </c>
      <c r="B132" s="25" t="s">
        <v>1246</v>
      </c>
      <c r="C132" s="25" t="s">
        <v>46</v>
      </c>
      <c r="D132" s="25" t="s">
        <v>1247</v>
      </c>
      <c r="E132" s="25" t="s">
        <v>1248</v>
      </c>
      <c r="F132" s="29">
        <v>34017</v>
      </c>
      <c r="G132" s="29">
        <v>136068</v>
      </c>
      <c r="H132" s="25" t="s">
        <v>51</v>
      </c>
      <c r="I132" s="27">
        <v>44687</v>
      </c>
      <c r="J132" s="27">
        <v>45417</v>
      </c>
      <c r="K132" s="27">
        <v>45047</v>
      </c>
      <c r="L132" s="25" t="s">
        <v>919</v>
      </c>
      <c r="M132" s="25" t="s">
        <v>135</v>
      </c>
      <c r="N132" s="25" t="s">
        <v>903</v>
      </c>
      <c r="O132" s="25" t="s">
        <v>909</v>
      </c>
    </row>
    <row r="133" spans="1:15" x14ac:dyDescent="0.2">
      <c r="A133" s="24">
        <v>2251</v>
      </c>
      <c r="B133" s="25" t="s">
        <v>1249</v>
      </c>
      <c r="C133" s="25" t="s">
        <v>46</v>
      </c>
      <c r="D133" s="25" t="s">
        <v>1249</v>
      </c>
      <c r="E133" s="25" t="s">
        <v>1250</v>
      </c>
      <c r="F133" s="26">
        <v>2510</v>
      </c>
      <c r="G133" s="26">
        <v>12552</v>
      </c>
      <c r="H133" s="25" t="s">
        <v>51</v>
      </c>
      <c r="I133" s="27">
        <v>43471</v>
      </c>
      <c r="J133" s="27">
        <v>45448</v>
      </c>
      <c r="K133" s="27">
        <v>44927</v>
      </c>
      <c r="L133" s="25" t="s">
        <v>122</v>
      </c>
      <c r="M133" s="25" t="s">
        <v>51</v>
      </c>
      <c r="N133" s="25" t="s">
        <v>953</v>
      </c>
      <c r="O133" s="25" t="s">
        <v>909</v>
      </c>
    </row>
    <row r="134" spans="1:15" x14ac:dyDescent="0.2">
      <c r="A134" s="24">
        <v>2634</v>
      </c>
      <c r="B134" s="25" t="s">
        <v>1251</v>
      </c>
      <c r="C134" s="25" t="s">
        <v>101</v>
      </c>
      <c r="D134" s="25" t="s">
        <v>1251</v>
      </c>
      <c r="E134" s="25" t="s">
        <v>1252</v>
      </c>
      <c r="F134" s="29">
        <v>1725</v>
      </c>
      <c r="G134" s="48">
        <v>5176</v>
      </c>
      <c r="H134" s="25" t="s">
        <v>51</v>
      </c>
      <c r="I134" s="27">
        <v>44357</v>
      </c>
      <c r="J134" s="27">
        <v>45452</v>
      </c>
      <c r="K134" s="27">
        <v>44927</v>
      </c>
      <c r="L134" s="25" t="s">
        <v>122</v>
      </c>
      <c r="M134" s="25" t="s">
        <v>51</v>
      </c>
      <c r="N134" s="25" t="s">
        <v>913</v>
      </c>
      <c r="O134" s="25" t="s">
        <v>904</v>
      </c>
    </row>
    <row r="135" spans="1:15" x14ac:dyDescent="0.2">
      <c r="A135" s="24">
        <v>976</v>
      </c>
      <c r="B135" s="25" t="s">
        <v>1253</v>
      </c>
      <c r="C135" s="25" t="s">
        <v>101</v>
      </c>
      <c r="D135" s="25" t="s">
        <v>1253</v>
      </c>
      <c r="E135" s="25" t="s">
        <v>1254</v>
      </c>
      <c r="F135" s="26">
        <v>70000</v>
      </c>
      <c r="G135" s="26">
        <v>570000</v>
      </c>
      <c r="H135" s="25" t="s">
        <v>51</v>
      </c>
      <c r="I135" s="27">
        <v>43269</v>
      </c>
      <c r="J135" s="27">
        <v>45460</v>
      </c>
      <c r="K135" s="27">
        <v>44927</v>
      </c>
      <c r="L135" s="25" t="s">
        <v>24</v>
      </c>
      <c r="M135" s="25" t="s">
        <v>135</v>
      </c>
      <c r="N135" s="25" t="s">
        <v>913</v>
      </c>
      <c r="O135" s="25" t="s">
        <v>904</v>
      </c>
    </row>
    <row r="136" spans="1:15" x14ac:dyDescent="0.2">
      <c r="A136" s="24">
        <v>2604</v>
      </c>
      <c r="B136" s="25" t="s">
        <v>1255</v>
      </c>
      <c r="C136" s="25" t="s">
        <v>46</v>
      </c>
      <c r="D136" s="25" t="s">
        <v>1256</v>
      </c>
      <c r="E136" s="25" t="s">
        <v>1257</v>
      </c>
      <c r="F136" s="29">
        <v>4150</v>
      </c>
      <c r="G136" s="29">
        <v>8300</v>
      </c>
      <c r="H136" s="25" t="s">
        <v>51</v>
      </c>
      <c r="I136" s="27">
        <v>44739</v>
      </c>
      <c r="J136" s="27">
        <v>45469</v>
      </c>
      <c r="K136" s="27">
        <v>44562</v>
      </c>
      <c r="L136" s="25" t="s">
        <v>122</v>
      </c>
      <c r="M136" s="25" t="s">
        <v>51</v>
      </c>
      <c r="N136" s="25" t="s">
        <v>136</v>
      </c>
      <c r="O136" s="25" t="s">
        <v>909</v>
      </c>
    </row>
    <row r="137" spans="1:15" x14ac:dyDescent="0.2">
      <c r="A137" s="24">
        <v>2746</v>
      </c>
      <c r="B137" s="25" t="s">
        <v>1258</v>
      </c>
      <c r="C137" s="25" t="s">
        <v>101</v>
      </c>
      <c r="D137" s="25" t="s">
        <v>1258</v>
      </c>
      <c r="E137" s="25" t="s">
        <v>1259</v>
      </c>
      <c r="F137" s="26">
        <f>G137/3</f>
        <v>52080.333333333336</v>
      </c>
      <c r="G137" s="26">
        <v>156241</v>
      </c>
      <c r="H137" s="25" t="s">
        <v>51</v>
      </c>
      <c r="I137" s="27">
        <v>44378</v>
      </c>
      <c r="J137" s="27">
        <v>45473</v>
      </c>
      <c r="K137" s="27">
        <v>44927</v>
      </c>
      <c r="L137" s="25" t="s">
        <v>24</v>
      </c>
      <c r="M137" s="25" t="s">
        <v>135</v>
      </c>
      <c r="N137" s="25" t="s">
        <v>913</v>
      </c>
      <c r="O137" s="25" t="s">
        <v>909</v>
      </c>
    </row>
    <row r="138" spans="1:15" x14ac:dyDescent="0.2">
      <c r="A138" s="24">
        <v>3009</v>
      </c>
      <c r="B138" s="25" t="s">
        <v>1260</v>
      </c>
      <c r="C138" s="25" t="s">
        <v>1261</v>
      </c>
      <c r="D138" s="25" t="s">
        <v>1262</v>
      </c>
      <c r="E138" s="25" t="s">
        <v>1248</v>
      </c>
      <c r="F138" s="26">
        <v>49575</v>
      </c>
      <c r="G138" s="26">
        <v>198300</v>
      </c>
      <c r="H138" s="25" t="s">
        <v>51</v>
      </c>
      <c r="I138" s="27">
        <v>44743</v>
      </c>
      <c r="J138" s="27">
        <v>45473</v>
      </c>
      <c r="K138" s="27">
        <v>45473</v>
      </c>
      <c r="L138" s="25" t="s">
        <v>916</v>
      </c>
      <c r="M138" s="25" t="s">
        <v>135</v>
      </c>
      <c r="N138" s="25" t="s">
        <v>529</v>
      </c>
      <c r="O138" s="25" t="s">
        <v>904</v>
      </c>
    </row>
    <row r="139" spans="1:15" x14ac:dyDescent="0.2">
      <c r="A139" s="24">
        <v>2252</v>
      </c>
      <c r="B139" s="25" t="s">
        <v>1263</v>
      </c>
      <c r="C139" s="25" t="s">
        <v>101</v>
      </c>
      <c r="D139" s="25" t="s">
        <v>1264</v>
      </c>
      <c r="E139" s="25" t="s">
        <v>1265</v>
      </c>
      <c r="F139" s="26">
        <v>57142</v>
      </c>
      <c r="G139" s="26">
        <v>400000</v>
      </c>
      <c r="H139" s="25" t="s">
        <v>51</v>
      </c>
      <c r="I139" s="27">
        <v>44013</v>
      </c>
      <c r="J139" s="27">
        <v>45473</v>
      </c>
      <c r="K139" s="27">
        <v>45078</v>
      </c>
      <c r="L139" s="25" t="s">
        <v>24</v>
      </c>
      <c r="M139" s="25" t="s">
        <v>135</v>
      </c>
      <c r="N139" s="25" t="s">
        <v>913</v>
      </c>
      <c r="O139" s="25" t="s">
        <v>904</v>
      </c>
    </row>
    <row r="140" spans="1:15" x14ac:dyDescent="0.2">
      <c r="A140" s="24">
        <v>2635</v>
      </c>
      <c r="B140" s="25" t="s">
        <v>1266</v>
      </c>
      <c r="C140" s="25" t="s">
        <v>101</v>
      </c>
      <c r="D140" s="25" t="s">
        <v>1266</v>
      </c>
      <c r="E140" s="25" t="s">
        <v>1070</v>
      </c>
      <c r="F140" s="29">
        <v>60000</v>
      </c>
      <c r="G140" s="29">
        <v>180000</v>
      </c>
      <c r="H140" s="25" t="s">
        <v>51</v>
      </c>
      <c r="I140" s="27">
        <v>44378</v>
      </c>
      <c r="J140" s="27">
        <v>45473</v>
      </c>
      <c r="K140" s="27">
        <v>45108</v>
      </c>
      <c r="L140" s="25" t="s">
        <v>122</v>
      </c>
      <c r="M140" s="25" t="s">
        <v>135</v>
      </c>
      <c r="N140" s="25" t="s">
        <v>913</v>
      </c>
      <c r="O140" s="25" t="str">
        <f>O136</f>
        <v>Corporate - IT</v>
      </c>
    </row>
    <row r="141" spans="1:15" x14ac:dyDescent="0.2">
      <c r="A141" s="24">
        <v>2724</v>
      </c>
      <c r="B141" s="25" t="s">
        <v>1267</v>
      </c>
      <c r="C141" s="25" t="s">
        <v>46</v>
      </c>
      <c r="D141" s="25" t="s">
        <v>1267</v>
      </c>
      <c r="E141" s="25" t="s">
        <v>1226</v>
      </c>
      <c r="F141" s="29">
        <v>12194</v>
      </c>
      <c r="G141" s="29">
        <v>60377</v>
      </c>
      <c r="H141" s="25" t="s">
        <v>51</v>
      </c>
      <c r="I141" s="27">
        <v>44743</v>
      </c>
      <c r="J141" s="27">
        <v>45473</v>
      </c>
      <c r="K141" s="27">
        <v>45292</v>
      </c>
      <c r="L141" s="25" t="s">
        <v>957</v>
      </c>
      <c r="M141" s="25" t="s">
        <v>135</v>
      </c>
      <c r="N141" s="25" t="s">
        <v>962</v>
      </c>
      <c r="O141" s="25" t="s">
        <v>909</v>
      </c>
    </row>
    <row r="142" spans="1:15" x14ac:dyDescent="0.2">
      <c r="A142" s="30">
        <v>2608</v>
      </c>
      <c r="B142" s="31" t="s">
        <v>1268</v>
      </c>
      <c r="C142" s="31" t="s">
        <v>101</v>
      </c>
      <c r="D142" s="31" t="s">
        <v>1268</v>
      </c>
      <c r="E142" s="32" t="s">
        <v>1269</v>
      </c>
      <c r="F142" s="40">
        <v>100000</v>
      </c>
      <c r="G142" s="40">
        <v>500000</v>
      </c>
      <c r="H142" s="31" t="s">
        <v>51</v>
      </c>
      <c r="I142" s="34">
        <v>44380</v>
      </c>
      <c r="J142" s="34">
        <v>45475</v>
      </c>
      <c r="K142" s="34">
        <v>45109</v>
      </c>
      <c r="L142" s="31" t="s">
        <v>919</v>
      </c>
      <c r="M142" s="31" t="s">
        <v>51</v>
      </c>
      <c r="N142" s="31" t="s">
        <v>1270</v>
      </c>
      <c r="O142" s="31" t="s">
        <v>904</v>
      </c>
    </row>
    <row r="143" spans="1:15" x14ac:dyDescent="0.2">
      <c r="A143" s="30">
        <v>2926</v>
      </c>
      <c r="B143" s="31" t="s">
        <v>1271</v>
      </c>
      <c r="C143" s="31" t="s">
        <v>101</v>
      </c>
      <c r="D143" s="31" t="s">
        <v>1271</v>
      </c>
      <c r="E143" s="32" t="s">
        <v>1272</v>
      </c>
      <c r="F143" s="40">
        <v>3840</v>
      </c>
      <c r="G143" s="40">
        <v>19200</v>
      </c>
      <c r="H143" s="31" t="s">
        <v>51</v>
      </c>
      <c r="I143" s="34">
        <v>44380</v>
      </c>
      <c r="J143" s="34">
        <v>45475</v>
      </c>
      <c r="K143" s="34">
        <v>45109</v>
      </c>
      <c r="L143" s="31" t="s">
        <v>122</v>
      </c>
      <c r="M143" s="31" t="s">
        <v>51</v>
      </c>
      <c r="N143" s="31" t="s">
        <v>1270</v>
      </c>
      <c r="O143" s="31" t="s">
        <v>904</v>
      </c>
    </row>
    <row r="144" spans="1:15" x14ac:dyDescent="0.2">
      <c r="A144" s="24">
        <v>2811</v>
      </c>
      <c r="B144" s="25" t="s">
        <v>1273</v>
      </c>
      <c r="C144" s="25" t="s">
        <v>101</v>
      </c>
      <c r="D144" s="25" t="s">
        <v>1273</v>
      </c>
      <c r="E144" s="25" t="s">
        <v>1274</v>
      </c>
      <c r="F144" s="29">
        <v>29750</v>
      </c>
      <c r="G144" s="29">
        <v>89250</v>
      </c>
      <c r="H144" s="25" t="s">
        <v>51</v>
      </c>
      <c r="I144" s="27">
        <v>44383</v>
      </c>
      <c r="J144" s="27">
        <v>45478</v>
      </c>
      <c r="K144" s="27">
        <v>45113</v>
      </c>
      <c r="L144" s="25" t="s">
        <v>122</v>
      </c>
      <c r="M144" s="25" t="s">
        <v>135</v>
      </c>
      <c r="N144" s="25" t="s">
        <v>913</v>
      </c>
      <c r="O144" s="25" t="s">
        <v>909</v>
      </c>
    </row>
    <row r="145" spans="1:15" x14ac:dyDescent="0.2">
      <c r="A145" s="24">
        <v>2573</v>
      </c>
      <c r="B145" s="25" t="s">
        <v>1275</v>
      </c>
      <c r="C145" s="25" t="s">
        <v>101</v>
      </c>
      <c r="D145" s="25" t="s">
        <v>1276</v>
      </c>
      <c r="E145" s="25" t="s">
        <v>1277</v>
      </c>
      <c r="F145" s="26">
        <v>12000</v>
      </c>
      <c r="G145" s="26">
        <v>48000</v>
      </c>
      <c r="H145" s="25" t="s">
        <v>51</v>
      </c>
      <c r="I145" s="27">
        <v>44044</v>
      </c>
      <c r="J145" s="27">
        <v>45504</v>
      </c>
      <c r="K145" s="27">
        <v>44409</v>
      </c>
      <c r="L145" s="25" t="s">
        <v>944</v>
      </c>
      <c r="M145" s="25" t="s">
        <v>51</v>
      </c>
      <c r="N145" s="25" t="s">
        <v>913</v>
      </c>
      <c r="O145" s="25" t="s">
        <v>909</v>
      </c>
    </row>
    <row r="146" spans="1:15" x14ac:dyDescent="0.2">
      <c r="A146" s="24">
        <v>2032</v>
      </c>
      <c r="B146" s="25" t="s">
        <v>1278</v>
      </c>
      <c r="C146" s="25" t="s">
        <v>101</v>
      </c>
      <c r="D146" s="25" t="s">
        <v>1278</v>
      </c>
      <c r="E146" s="25" t="s">
        <v>1279</v>
      </c>
      <c r="F146" s="26">
        <f>G146/5</f>
        <v>110380.4</v>
      </c>
      <c r="G146" s="26">
        <v>551902</v>
      </c>
      <c r="H146" s="25" t="s">
        <v>51</v>
      </c>
      <c r="I146" s="27">
        <v>44420</v>
      </c>
      <c r="J146" s="27">
        <v>45515</v>
      </c>
      <c r="K146" s="27">
        <v>44968</v>
      </c>
      <c r="L146" s="25" t="s">
        <v>24</v>
      </c>
      <c r="M146" s="25" t="s">
        <v>51</v>
      </c>
      <c r="N146" s="25" t="s">
        <v>913</v>
      </c>
      <c r="O146" s="25" t="s">
        <v>909</v>
      </c>
    </row>
    <row r="147" spans="1:15" x14ac:dyDescent="0.2">
      <c r="A147" s="24">
        <v>2238</v>
      </c>
      <c r="B147" s="25" t="s">
        <v>1280</v>
      </c>
      <c r="C147" s="25" t="s">
        <v>101</v>
      </c>
      <c r="D147" s="25" t="s">
        <v>1280</v>
      </c>
      <c r="E147" s="25" t="s">
        <v>1281</v>
      </c>
      <c r="F147" s="26">
        <v>30134</v>
      </c>
      <c r="G147" s="26">
        <v>151222</v>
      </c>
      <c r="H147" s="25" t="s">
        <v>51</v>
      </c>
      <c r="I147" s="27">
        <v>43709</v>
      </c>
      <c r="J147" s="27">
        <v>45535</v>
      </c>
      <c r="K147" s="27">
        <v>44256</v>
      </c>
      <c r="L147" s="25" t="s">
        <v>24</v>
      </c>
      <c r="M147" s="25" t="s">
        <v>135</v>
      </c>
      <c r="N147" s="25" t="s">
        <v>913</v>
      </c>
      <c r="O147" s="25" t="s">
        <v>909</v>
      </c>
    </row>
    <row r="148" spans="1:15" ht="25.5" x14ac:dyDescent="0.2">
      <c r="A148" s="43">
        <v>2723</v>
      </c>
      <c r="B148" s="25" t="s">
        <v>1282</v>
      </c>
      <c r="C148" s="25" t="s">
        <v>21</v>
      </c>
      <c r="D148" s="25" t="s">
        <v>1283</v>
      </c>
      <c r="E148" s="28" t="s">
        <v>1284</v>
      </c>
      <c r="F148" s="29">
        <v>7617</v>
      </c>
      <c r="G148" s="29">
        <v>15234</v>
      </c>
      <c r="H148" s="25" t="s">
        <v>51</v>
      </c>
      <c r="I148" s="27">
        <v>44824</v>
      </c>
      <c r="J148" s="27">
        <v>45554</v>
      </c>
      <c r="K148" s="27">
        <v>44958</v>
      </c>
      <c r="L148" s="25" t="s">
        <v>122</v>
      </c>
      <c r="M148" s="25" t="s">
        <v>51</v>
      </c>
      <c r="N148" s="25" t="s">
        <v>136</v>
      </c>
      <c r="O148" s="25" t="s">
        <v>909</v>
      </c>
    </row>
    <row r="149" spans="1:15" x14ac:dyDescent="0.2">
      <c r="A149" s="24">
        <v>2613</v>
      </c>
      <c r="B149" s="25" t="s">
        <v>1285</v>
      </c>
      <c r="C149" s="25" t="s">
        <v>101</v>
      </c>
      <c r="D149" s="25" t="s">
        <v>1286</v>
      </c>
      <c r="E149" s="25" t="s">
        <v>1287</v>
      </c>
      <c r="F149" s="26">
        <v>130</v>
      </c>
      <c r="G149" s="26">
        <v>26000</v>
      </c>
      <c r="H149" s="25" t="s">
        <v>51</v>
      </c>
      <c r="I149" s="27">
        <v>44470</v>
      </c>
      <c r="J149" s="35">
        <v>45565</v>
      </c>
      <c r="K149" s="27">
        <v>44713</v>
      </c>
      <c r="L149" s="25" t="s">
        <v>24</v>
      </c>
      <c r="M149" s="25" t="s">
        <v>135</v>
      </c>
      <c r="N149" s="25" t="s">
        <v>913</v>
      </c>
      <c r="O149" s="25" t="s">
        <v>904</v>
      </c>
    </row>
    <row r="150" spans="1:15" x14ac:dyDescent="0.2">
      <c r="A150" s="24">
        <v>2813</v>
      </c>
      <c r="B150" s="25" t="s">
        <v>1288</v>
      </c>
      <c r="C150" s="25" t="s">
        <v>46</v>
      </c>
      <c r="D150" s="25" t="s">
        <v>1289</v>
      </c>
      <c r="E150" s="25" t="s">
        <v>1290</v>
      </c>
      <c r="F150" s="26">
        <v>8700</v>
      </c>
      <c r="G150" s="26">
        <v>34800</v>
      </c>
      <c r="H150" s="25" t="s">
        <v>51</v>
      </c>
      <c r="I150" s="27">
        <v>44462</v>
      </c>
      <c r="J150" s="35">
        <v>45588</v>
      </c>
      <c r="K150" s="27">
        <v>45311</v>
      </c>
      <c r="L150" s="25" t="s">
        <v>542</v>
      </c>
      <c r="M150" s="25" t="s">
        <v>51</v>
      </c>
      <c r="N150" s="25" t="s">
        <v>1270</v>
      </c>
      <c r="O150" s="25" t="s">
        <v>904</v>
      </c>
    </row>
    <row r="151" spans="1:15" x14ac:dyDescent="0.2">
      <c r="A151" s="24">
        <v>2718</v>
      </c>
      <c r="B151" s="25" t="s">
        <v>1291</v>
      </c>
      <c r="C151" s="25" t="s">
        <v>46</v>
      </c>
      <c r="D151" s="25" t="s">
        <v>1291</v>
      </c>
      <c r="E151" s="25" t="s">
        <v>1292</v>
      </c>
      <c r="F151" s="29">
        <v>3000</v>
      </c>
      <c r="G151" s="29">
        <v>10500</v>
      </c>
      <c r="H151" s="25" t="s">
        <v>51</v>
      </c>
      <c r="I151" s="27">
        <v>44530</v>
      </c>
      <c r="J151" s="27">
        <v>45625</v>
      </c>
      <c r="K151" s="27">
        <v>44958</v>
      </c>
      <c r="L151" s="25" t="s">
        <v>122</v>
      </c>
      <c r="M151" s="25" t="s">
        <v>51</v>
      </c>
      <c r="N151" s="25" t="s">
        <v>903</v>
      </c>
      <c r="O151" s="25" t="s">
        <v>909</v>
      </c>
    </row>
    <row r="152" spans="1:15" x14ac:dyDescent="0.2">
      <c r="A152" s="24">
        <v>2719</v>
      </c>
      <c r="B152" s="25" t="s">
        <v>1291</v>
      </c>
      <c r="C152" s="25" t="s">
        <v>21</v>
      </c>
      <c r="D152" s="25" t="s">
        <v>1291</v>
      </c>
      <c r="E152" s="25" t="s">
        <v>1292</v>
      </c>
      <c r="F152" s="29">
        <v>3000</v>
      </c>
      <c r="G152" s="29">
        <v>10500</v>
      </c>
      <c r="H152" s="25" t="s">
        <v>51</v>
      </c>
      <c r="I152" s="27">
        <v>44530</v>
      </c>
      <c r="J152" s="27">
        <v>45625</v>
      </c>
      <c r="K152" s="27">
        <v>44958</v>
      </c>
      <c r="L152" s="25" t="s">
        <v>122</v>
      </c>
      <c r="M152" s="25" t="s">
        <v>51</v>
      </c>
      <c r="N152" s="25" t="s">
        <v>903</v>
      </c>
      <c r="O152" s="25" t="s">
        <v>909</v>
      </c>
    </row>
    <row r="153" spans="1:15" x14ac:dyDescent="0.2">
      <c r="A153" s="24">
        <v>2697</v>
      </c>
      <c r="B153" s="25" t="s">
        <v>1293</v>
      </c>
      <c r="C153" s="25" t="s">
        <v>46</v>
      </c>
      <c r="D153" s="25" t="s">
        <v>1293</v>
      </c>
      <c r="E153" s="25" t="s">
        <v>1294</v>
      </c>
      <c r="F153" s="29">
        <v>14000</v>
      </c>
      <c r="G153" s="29">
        <v>68815</v>
      </c>
      <c r="H153" s="25" t="s">
        <v>51</v>
      </c>
      <c r="I153" s="27">
        <v>44531</v>
      </c>
      <c r="J153" s="27">
        <v>45626</v>
      </c>
      <c r="K153" s="27">
        <v>45260</v>
      </c>
      <c r="L153" s="25" t="s">
        <v>122</v>
      </c>
      <c r="M153" s="25" t="s">
        <v>135</v>
      </c>
      <c r="N153" s="25" t="s">
        <v>25</v>
      </c>
      <c r="O153" s="25" t="s">
        <v>909</v>
      </c>
    </row>
    <row r="154" spans="1:15" x14ac:dyDescent="0.2">
      <c r="A154" s="24">
        <v>2748</v>
      </c>
      <c r="B154" s="25" t="s">
        <v>1295</v>
      </c>
      <c r="C154" s="25" t="s">
        <v>101</v>
      </c>
      <c r="D154" s="25" t="s">
        <v>1296</v>
      </c>
      <c r="E154" s="25" t="s">
        <v>1297</v>
      </c>
      <c r="F154" s="26">
        <v>2000</v>
      </c>
      <c r="G154" s="26">
        <v>10000</v>
      </c>
      <c r="H154" s="25" t="s">
        <v>51</v>
      </c>
      <c r="I154" s="35">
        <v>44531</v>
      </c>
      <c r="J154" s="35">
        <v>45626</v>
      </c>
      <c r="K154" s="27">
        <v>45444</v>
      </c>
      <c r="L154" s="25" t="s">
        <v>122</v>
      </c>
      <c r="M154" s="25" t="s">
        <v>135</v>
      </c>
      <c r="N154" s="25" t="s">
        <v>903</v>
      </c>
      <c r="O154" s="25" t="s">
        <v>904</v>
      </c>
    </row>
    <row r="155" spans="1:15" x14ac:dyDescent="0.2">
      <c r="A155" s="24">
        <v>2231</v>
      </c>
      <c r="B155" s="25" t="s">
        <v>1298</v>
      </c>
      <c r="C155" s="25" t="s">
        <v>21</v>
      </c>
      <c r="D155" s="25" t="s">
        <v>1298</v>
      </c>
      <c r="E155" s="25" t="s">
        <v>1299</v>
      </c>
      <c r="F155" s="29">
        <v>6250</v>
      </c>
      <c r="G155" s="29">
        <v>18750</v>
      </c>
      <c r="H155" s="25" t="s">
        <v>51</v>
      </c>
      <c r="I155" s="27">
        <v>44551</v>
      </c>
      <c r="J155" s="27">
        <v>45646</v>
      </c>
      <c r="K155" s="27">
        <v>45323</v>
      </c>
      <c r="L155" s="25" t="s">
        <v>122</v>
      </c>
      <c r="M155" s="25" t="s">
        <v>51</v>
      </c>
      <c r="N155" s="25" t="s">
        <v>136</v>
      </c>
      <c r="O155" s="25" t="s">
        <v>904</v>
      </c>
    </row>
    <row r="156" spans="1:15" x14ac:dyDescent="0.2">
      <c r="A156" s="24">
        <v>2609</v>
      </c>
      <c r="B156" s="25" t="s">
        <v>1300</v>
      </c>
      <c r="C156" s="25" t="s">
        <v>101</v>
      </c>
      <c r="D156" s="25" t="s">
        <v>1300</v>
      </c>
      <c r="E156" s="25" t="s">
        <v>1301</v>
      </c>
      <c r="F156" s="29">
        <v>442000</v>
      </c>
      <c r="G156" s="29">
        <v>2210000</v>
      </c>
      <c r="H156" s="25" t="s">
        <v>51</v>
      </c>
      <c r="I156" s="27">
        <v>44197</v>
      </c>
      <c r="J156" s="27">
        <v>45657</v>
      </c>
      <c r="K156" s="27">
        <v>45078</v>
      </c>
      <c r="L156" s="25" t="s">
        <v>122</v>
      </c>
      <c r="M156" s="25" t="s">
        <v>135</v>
      </c>
      <c r="N156" s="25" t="s">
        <v>136</v>
      </c>
      <c r="O156" s="25" t="s">
        <v>904</v>
      </c>
    </row>
    <row r="157" spans="1:15" x14ac:dyDescent="0.2">
      <c r="A157" s="24">
        <v>750</v>
      </c>
      <c r="B157" s="25" t="s">
        <v>1302</v>
      </c>
      <c r="C157" s="25" t="s">
        <v>101</v>
      </c>
      <c r="D157" s="25" t="s">
        <v>1302</v>
      </c>
      <c r="E157" s="25" t="s">
        <v>1248</v>
      </c>
      <c r="F157" s="26">
        <v>380000</v>
      </c>
      <c r="G157" s="29">
        <v>2000000</v>
      </c>
      <c r="H157" s="25" t="s">
        <v>51</v>
      </c>
      <c r="I157" s="27">
        <v>43823</v>
      </c>
      <c r="J157" s="27">
        <v>45657</v>
      </c>
      <c r="K157" s="27">
        <v>45291</v>
      </c>
      <c r="L157" s="25" t="s">
        <v>24</v>
      </c>
      <c r="M157" s="25" t="s">
        <v>135</v>
      </c>
      <c r="N157" s="25" t="s">
        <v>512</v>
      </c>
      <c r="O157" s="25" t="s">
        <v>909</v>
      </c>
    </row>
    <row r="158" spans="1:15" x14ac:dyDescent="0.2">
      <c r="A158" s="24">
        <v>2722</v>
      </c>
      <c r="B158" s="25" t="s">
        <v>1303</v>
      </c>
      <c r="C158" s="25" t="s">
        <v>101</v>
      </c>
      <c r="D158" s="25" t="s">
        <v>1304</v>
      </c>
      <c r="E158" s="25" t="s">
        <v>1305</v>
      </c>
      <c r="F158" s="29">
        <v>792</v>
      </c>
      <c r="G158" s="29">
        <v>2376</v>
      </c>
      <c r="H158" s="25" t="s">
        <v>51</v>
      </c>
      <c r="I158" s="27">
        <v>44571</v>
      </c>
      <c r="J158" s="27">
        <v>45666</v>
      </c>
      <c r="K158" s="27">
        <v>45292</v>
      </c>
      <c r="L158" s="25" t="s">
        <v>122</v>
      </c>
      <c r="M158" s="25" t="s">
        <v>1306</v>
      </c>
      <c r="N158" s="25" t="s">
        <v>913</v>
      </c>
      <c r="O158" s="25" t="s">
        <v>909</v>
      </c>
    </row>
    <row r="159" spans="1:15" x14ac:dyDescent="0.2">
      <c r="A159" s="24">
        <v>2780</v>
      </c>
      <c r="B159" s="25" t="s">
        <v>1307</v>
      </c>
      <c r="C159" s="25" t="s">
        <v>1020</v>
      </c>
      <c r="D159" s="25" t="s">
        <v>1308</v>
      </c>
      <c r="E159" s="25" t="s">
        <v>1309</v>
      </c>
      <c r="F159" s="26" t="s">
        <v>1310</v>
      </c>
      <c r="G159" s="26" t="s">
        <v>1310</v>
      </c>
      <c r="H159" s="25" t="s">
        <v>336</v>
      </c>
      <c r="I159" s="27">
        <v>44565</v>
      </c>
      <c r="J159" s="35">
        <v>45691</v>
      </c>
      <c r="K159" s="35" t="s">
        <v>1311</v>
      </c>
      <c r="L159" s="25" t="s">
        <v>24</v>
      </c>
      <c r="M159" s="25" t="s">
        <v>51</v>
      </c>
      <c r="N159" s="25" t="s">
        <v>913</v>
      </c>
      <c r="O159" s="25" t="s">
        <v>909</v>
      </c>
    </row>
    <row r="160" spans="1:15" x14ac:dyDescent="0.2">
      <c r="A160" s="24">
        <v>2834</v>
      </c>
      <c r="B160" s="25" t="s">
        <v>1312</v>
      </c>
      <c r="C160" s="25" t="s">
        <v>1099</v>
      </c>
      <c r="D160" s="25" t="s">
        <v>1312</v>
      </c>
      <c r="E160" s="25" t="s">
        <v>997</v>
      </c>
      <c r="F160" s="29">
        <v>68135</v>
      </c>
      <c r="G160" s="29">
        <v>204405</v>
      </c>
      <c r="H160" s="25" t="s">
        <v>51</v>
      </c>
      <c r="I160" s="27">
        <v>44621</v>
      </c>
      <c r="J160" s="35">
        <v>45716</v>
      </c>
      <c r="K160" s="35">
        <v>45352</v>
      </c>
      <c r="L160" s="25" t="s">
        <v>24</v>
      </c>
      <c r="M160" s="25" t="s">
        <v>51</v>
      </c>
      <c r="N160" s="25" t="s">
        <v>913</v>
      </c>
      <c r="O160" s="25" t="s">
        <v>909</v>
      </c>
    </row>
    <row r="161" spans="1:15" x14ac:dyDescent="0.2">
      <c r="A161" s="24">
        <v>2991</v>
      </c>
      <c r="B161" s="25" t="s">
        <v>1313</v>
      </c>
      <c r="C161" s="25" t="s">
        <v>101</v>
      </c>
      <c r="D161" s="25" t="s">
        <v>1313</v>
      </c>
      <c r="E161" s="25" t="s">
        <v>1248</v>
      </c>
      <c r="F161" s="29">
        <v>15808</v>
      </c>
      <c r="G161" s="29">
        <v>47426</v>
      </c>
      <c r="H161" s="25" t="s">
        <v>51</v>
      </c>
      <c r="I161" s="27">
        <v>43922</v>
      </c>
      <c r="J161" s="35">
        <v>45747</v>
      </c>
      <c r="K161" s="35">
        <v>45383</v>
      </c>
      <c r="L161" s="25" t="s">
        <v>122</v>
      </c>
      <c r="M161" s="25" t="s">
        <v>135</v>
      </c>
      <c r="N161" s="25" t="s">
        <v>423</v>
      </c>
      <c r="O161" s="25" t="s">
        <v>909</v>
      </c>
    </row>
    <row r="162" spans="1:15" x14ac:dyDescent="0.2">
      <c r="A162" s="24">
        <v>1755</v>
      </c>
      <c r="B162" s="25" t="s">
        <v>1314</v>
      </c>
      <c r="C162" s="25" t="s">
        <v>101</v>
      </c>
      <c r="D162" s="25" t="s">
        <v>1315</v>
      </c>
      <c r="E162" s="25" t="s">
        <v>1316</v>
      </c>
      <c r="F162" s="26">
        <v>70500</v>
      </c>
      <c r="G162" s="26">
        <v>352500</v>
      </c>
      <c r="H162" s="25" t="s">
        <v>336</v>
      </c>
      <c r="I162" s="27">
        <v>42826</v>
      </c>
      <c r="J162" s="27">
        <v>45747</v>
      </c>
      <c r="K162" s="27">
        <v>45383</v>
      </c>
      <c r="L162" s="25" t="s">
        <v>122</v>
      </c>
      <c r="M162" s="25" t="s">
        <v>135</v>
      </c>
      <c r="N162" s="25" t="s">
        <v>512</v>
      </c>
      <c r="O162" s="25" t="s">
        <v>904</v>
      </c>
    </row>
    <row r="163" spans="1:15" x14ac:dyDescent="0.2">
      <c r="A163" s="24">
        <v>2683</v>
      </c>
      <c r="B163" s="25" t="s">
        <v>1317</v>
      </c>
      <c r="C163" s="25" t="s">
        <v>101</v>
      </c>
      <c r="D163" s="25" t="s">
        <v>1318</v>
      </c>
      <c r="E163" s="25" t="s">
        <v>1319</v>
      </c>
      <c r="F163" s="29">
        <v>21106</v>
      </c>
      <c r="G163" s="29">
        <v>63318</v>
      </c>
      <c r="H163" s="25" t="s">
        <v>51</v>
      </c>
      <c r="I163" s="27">
        <v>44652</v>
      </c>
      <c r="J163" s="27">
        <v>45747</v>
      </c>
      <c r="K163" s="27">
        <v>44327</v>
      </c>
      <c r="L163" s="25" t="s">
        <v>122</v>
      </c>
      <c r="M163" s="25" t="s">
        <v>135</v>
      </c>
      <c r="N163" s="25" t="s">
        <v>966</v>
      </c>
      <c r="O163" s="25" t="s">
        <v>909</v>
      </c>
    </row>
    <row r="164" spans="1:15" x14ac:dyDescent="0.2">
      <c r="A164" s="24">
        <v>2172</v>
      </c>
      <c r="B164" s="25" t="s">
        <v>1320</v>
      </c>
      <c r="C164" s="25" t="s">
        <v>101</v>
      </c>
      <c r="D164" s="25" t="s">
        <v>1321</v>
      </c>
      <c r="E164" s="25" t="s">
        <v>1150</v>
      </c>
      <c r="F164" s="29">
        <v>431428</v>
      </c>
      <c r="G164" s="26">
        <v>3020000</v>
      </c>
      <c r="H164" s="25" t="s">
        <v>51</v>
      </c>
      <c r="I164" s="27">
        <v>43848</v>
      </c>
      <c r="J164" s="27">
        <v>45777</v>
      </c>
      <c r="K164" s="27">
        <v>45047</v>
      </c>
      <c r="L164" s="25" t="s">
        <v>122</v>
      </c>
      <c r="M164" s="25" t="s">
        <v>135</v>
      </c>
      <c r="N164" s="25" t="s">
        <v>913</v>
      </c>
      <c r="O164" s="25" t="s">
        <v>1322</v>
      </c>
    </row>
    <row r="165" spans="1:15" x14ac:dyDescent="0.2">
      <c r="A165" s="24">
        <v>586</v>
      </c>
      <c r="B165" s="25" t="s">
        <v>1323</v>
      </c>
      <c r="C165" s="25" t="s">
        <v>101</v>
      </c>
      <c r="D165" s="25" t="s">
        <v>1324</v>
      </c>
      <c r="E165" s="25" t="s">
        <v>1325</v>
      </c>
      <c r="F165" s="26">
        <v>17500</v>
      </c>
      <c r="G165" s="26">
        <v>227500</v>
      </c>
      <c r="H165" s="25" t="s">
        <v>51</v>
      </c>
      <c r="I165" s="27">
        <v>42972</v>
      </c>
      <c r="J165" s="27">
        <v>45777</v>
      </c>
      <c r="K165" s="27">
        <v>45597</v>
      </c>
      <c r="L165" s="25" t="s">
        <v>127</v>
      </c>
      <c r="M165" s="25" t="s">
        <v>51</v>
      </c>
      <c r="N165" s="25" t="s">
        <v>913</v>
      </c>
      <c r="O165" s="25" t="s">
        <v>909</v>
      </c>
    </row>
    <row r="166" spans="1:15" x14ac:dyDescent="0.2">
      <c r="A166" s="24">
        <v>2807</v>
      </c>
      <c r="B166" s="25" t="s">
        <v>1326</v>
      </c>
      <c r="C166" s="25" t="s">
        <v>46</v>
      </c>
      <c r="D166" s="25" t="s">
        <v>1327</v>
      </c>
      <c r="E166" s="25" t="s">
        <v>1328</v>
      </c>
      <c r="F166" s="26">
        <v>9945</v>
      </c>
      <c r="G166" s="26">
        <v>29835</v>
      </c>
      <c r="H166" s="25" t="s">
        <v>51</v>
      </c>
      <c r="I166" s="27">
        <v>44713</v>
      </c>
      <c r="J166" s="27">
        <v>45808</v>
      </c>
      <c r="K166" s="27">
        <v>45627</v>
      </c>
      <c r="L166" s="25" t="s">
        <v>122</v>
      </c>
      <c r="M166" s="25" t="s">
        <v>51</v>
      </c>
      <c r="N166" s="25" t="s">
        <v>1329</v>
      </c>
      <c r="O166" s="25" t="s">
        <v>909</v>
      </c>
    </row>
    <row r="167" spans="1:15" x14ac:dyDescent="0.2">
      <c r="A167" s="24">
        <v>2842</v>
      </c>
      <c r="B167" s="25" t="s">
        <v>1330</v>
      </c>
      <c r="C167" s="25" t="s">
        <v>101</v>
      </c>
      <c r="D167" s="25" t="s">
        <v>1330</v>
      </c>
      <c r="E167" s="25" t="s">
        <v>1331</v>
      </c>
      <c r="F167" s="29">
        <v>28374</v>
      </c>
      <c r="G167" s="29">
        <v>85122</v>
      </c>
      <c r="H167" s="25" t="s">
        <v>51</v>
      </c>
      <c r="I167" s="27">
        <v>44717</v>
      </c>
      <c r="J167" s="27">
        <v>45812</v>
      </c>
      <c r="K167" s="27">
        <v>45627</v>
      </c>
      <c r="L167" s="25" t="s">
        <v>1023</v>
      </c>
      <c r="M167" s="25" t="s">
        <v>135</v>
      </c>
      <c r="N167" s="25" t="s">
        <v>913</v>
      </c>
      <c r="O167" s="25" t="s">
        <v>909</v>
      </c>
    </row>
    <row r="168" spans="1:15" x14ac:dyDescent="0.2">
      <c r="A168" s="24">
        <v>2779</v>
      </c>
      <c r="B168" s="25" t="s">
        <v>1332</v>
      </c>
      <c r="C168" s="25" t="s">
        <v>46</v>
      </c>
      <c r="D168" s="25" t="s">
        <v>1333</v>
      </c>
      <c r="E168" s="25" t="s">
        <v>1334</v>
      </c>
      <c r="F168" s="29">
        <v>6640</v>
      </c>
      <c r="G168" s="29">
        <v>19920</v>
      </c>
      <c r="H168" s="25" t="s">
        <v>51</v>
      </c>
      <c r="I168" s="27">
        <v>44742</v>
      </c>
      <c r="J168" s="27">
        <v>45837</v>
      </c>
      <c r="K168" s="27">
        <v>44562</v>
      </c>
      <c r="L168" s="25" t="s">
        <v>122</v>
      </c>
      <c r="M168" s="25" t="s">
        <v>240</v>
      </c>
      <c r="N168" s="25" t="s">
        <v>913</v>
      </c>
      <c r="O168" s="25" t="s">
        <v>909</v>
      </c>
    </row>
    <row r="169" spans="1:15" x14ac:dyDescent="0.2">
      <c r="A169" s="30">
        <v>2268</v>
      </c>
      <c r="B169" s="31" t="s">
        <v>1335</v>
      </c>
      <c r="C169" s="31" t="s">
        <v>21</v>
      </c>
      <c r="D169" s="31" t="s">
        <v>1336</v>
      </c>
      <c r="E169" s="32" t="s">
        <v>1337</v>
      </c>
      <c r="F169" s="33">
        <v>27445</v>
      </c>
      <c r="G169" s="33">
        <v>192118</v>
      </c>
      <c r="H169" s="31" t="s">
        <v>985</v>
      </c>
      <c r="I169" s="34">
        <v>44013</v>
      </c>
      <c r="J169" s="34">
        <v>45838</v>
      </c>
      <c r="K169" s="34">
        <v>45297</v>
      </c>
      <c r="L169" s="31" t="s">
        <v>919</v>
      </c>
      <c r="M169" s="31" t="s">
        <v>985</v>
      </c>
      <c r="N169" s="31" t="s">
        <v>26</v>
      </c>
      <c r="O169" s="31" t="s">
        <v>909</v>
      </c>
    </row>
    <row r="170" spans="1:15" x14ac:dyDescent="0.2">
      <c r="A170" s="24">
        <v>2261</v>
      </c>
      <c r="B170" s="25" t="s">
        <v>1338</v>
      </c>
      <c r="C170" s="25" t="s">
        <v>101</v>
      </c>
      <c r="D170" s="25" t="s">
        <v>1338</v>
      </c>
      <c r="E170" s="25" t="s">
        <v>1339</v>
      </c>
      <c r="F170" s="29">
        <v>3799</v>
      </c>
      <c r="G170" s="29">
        <v>15196</v>
      </c>
      <c r="H170" s="25" t="s">
        <v>51</v>
      </c>
      <c r="I170" s="27">
        <v>44744</v>
      </c>
      <c r="J170" s="27">
        <v>45839</v>
      </c>
      <c r="K170" s="27">
        <v>45597</v>
      </c>
      <c r="L170" s="25" t="s">
        <v>122</v>
      </c>
      <c r="M170" s="25" t="s">
        <v>51</v>
      </c>
      <c r="N170" s="25" t="s">
        <v>26</v>
      </c>
      <c r="O170" s="25" t="s">
        <v>909</v>
      </c>
    </row>
    <row r="171" spans="1:15" x14ac:dyDescent="0.2">
      <c r="A171" s="24">
        <v>2802</v>
      </c>
      <c r="B171" s="25" t="s">
        <v>1340</v>
      </c>
      <c r="C171" s="25" t="s">
        <v>21</v>
      </c>
      <c r="D171" s="25" t="s">
        <v>1341</v>
      </c>
      <c r="E171" s="25" t="s">
        <v>1342</v>
      </c>
      <c r="F171" s="29">
        <v>38550</v>
      </c>
      <c r="G171" s="29">
        <v>115650</v>
      </c>
      <c r="H171" s="25" t="s">
        <v>51</v>
      </c>
      <c r="I171" s="36">
        <v>44805</v>
      </c>
      <c r="J171" s="37">
        <v>45900</v>
      </c>
      <c r="K171" s="27">
        <v>45809</v>
      </c>
      <c r="L171" s="25" t="s">
        <v>24</v>
      </c>
      <c r="M171" s="25" t="s">
        <v>135</v>
      </c>
      <c r="N171" s="25" t="s">
        <v>25</v>
      </c>
      <c r="O171" s="25" t="s">
        <v>904</v>
      </c>
    </row>
    <row r="172" spans="1:15" x14ac:dyDescent="0.2">
      <c r="A172" s="24">
        <v>2948</v>
      </c>
      <c r="B172" s="25" t="s">
        <v>1343</v>
      </c>
      <c r="C172" s="25" t="s">
        <v>101</v>
      </c>
      <c r="D172" s="25" t="s">
        <v>1344</v>
      </c>
      <c r="E172" s="25" t="s">
        <v>1345</v>
      </c>
      <c r="F172" s="29">
        <v>9518</v>
      </c>
      <c r="G172" s="29">
        <v>28554</v>
      </c>
      <c r="H172" s="25" t="s">
        <v>51</v>
      </c>
      <c r="I172" s="36">
        <v>44805</v>
      </c>
      <c r="J172" s="37">
        <v>45900</v>
      </c>
      <c r="K172" s="27">
        <v>44652</v>
      </c>
      <c r="L172" s="25" t="s">
        <v>122</v>
      </c>
      <c r="M172" s="25" t="s">
        <v>51</v>
      </c>
      <c r="N172" s="25" t="s">
        <v>913</v>
      </c>
      <c r="O172" s="25" t="s">
        <v>909</v>
      </c>
    </row>
    <row r="173" spans="1:15" x14ac:dyDescent="0.2">
      <c r="A173" s="24">
        <v>2665</v>
      </c>
      <c r="B173" s="25" t="s">
        <v>1346</v>
      </c>
      <c r="C173" s="25" t="s">
        <v>46</v>
      </c>
      <c r="D173" s="25" t="s">
        <v>1347</v>
      </c>
      <c r="E173" s="25" t="s">
        <v>1348</v>
      </c>
      <c r="F173" s="46">
        <v>9494</v>
      </c>
      <c r="G173" s="44">
        <v>52348</v>
      </c>
      <c r="H173" s="25" t="s">
        <v>51</v>
      </c>
      <c r="I173" s="35">
        <v>44141</v>
      </c>
      <c r="J173" s="27">
        <v>45966</v>
      </c>
      <c r="K173" s="27">
        <v>45658</v>
      </c>
      <c r="L173" s="25" t="s">
        <v>944</v>
      </c>
      <c r="M173" s="25" t="s">
        <v>135</v>
      </c>
      <c r="N173" s="25" t="s">
        <v>966</v>
      </c>
      <c r="O173" s="25" t="s">
        <v>909</v>
      </c>
    </row>
    <row r="174" spans="1:15" x14ac:dyDescent="0.2">
      <c r="A174" s="24">
        <v>2654</v>
      </c>
      <c r="B174" s="25" t="s">
        <v>1349</v>
      </c>
      <c r="C174" s="25" t="s">
        <v>21</v>
      </c>
      <c r="D174" s="25" t="s">
        <v>1349</v>
      </c>
      <c r="E174" s="25" t="s">
        <v>1350</v>
      </c>
      <c r="F174" s="29">
        <v>5080</v>
      </c>
      <c r="G174" s="29">
        <v>26470</v>
      </c>
      <c r="H174" s="25" t="s">
        <v>51</v>
      </c>
      <c r="I174" s="27">
        <v>44201</v>
      </c>
      <c r="J174" s="27">
        <v>46026</v>
      </c>
      <c r="K174" s="27">
        <v>45658</v>
      </c>
      <c r="L174" s="25" t="s">
        <v>122</v>
      </c>
      <c r="M174" s="25" t="s">
        <v>51</v>
      </c>
      <c r="N174" s="25" t="str">
        <f>N173</f>
        <v>Childrens Services</v>
      </c>
      <c r="O174" s="25" t="str">
        <f>O173</f>
        <v>Corporate - IT</v>
      </c>
    </row>
    <row r="175" spans="1:15" x14ac:dyDescent="0.2">
      <c r="A175" s="24">
        <v>2654</v>
      </c>
      <c r="B175" s="25" t="s">
        <v>1351</v>
      </c>
      <c r="C175" s="25" t="s">
        <v>46</v>
      </c>
      <c r="D175" s="25" t="s">
        <v>1351</v>
      </c>
      <c r="E175" s="25" t="s">
        <v>1350</v>
      </c>
      <c r="F175" s="29">
        <v>8540</v>
      </c>
      <c r="G175" s="29">
        <v>42272</v>
      </c>
      <c r="H175" s="25" t="s">
        <v>51</v>
      </c>
      <c r="I175" s="27">
        <v>44201</v>
      </c>
      <c r="J175" s="27">
        <v>46026</v>
      </c>
      <c r="K175" s="27">
        <v>45658</v>
      </c>
      <c r="L175" s="25" t="s">
        <v>122</v>
      </c>
      <c r="M175" s="25" t="s">
        <v>51</v>
      </c>
      <c r="N175" s="25" t="str">
        <f>N174</f>
        <v>Childrens Services</v>
      </c>
      <c r="O175" s="25" t="str">
        <f>O174</f>
        <v>Corporate - IT</v>
      </c>
    </row>
    <row r="176" spans="1:15" x14ac:dyDescent="0.2">
      <c r="A176" s="24">
        <v>2744</v>
      </c>
      <c r="B176" s="25" t="s">
        <v>1352</v>
      </c>
      <c r="C176" s="25" t="s">
        <v>21</v>
      </c>
      <c r="D176" s="25" t="s">
        <v>1352</v>
      </c>
      <c r="E176" s="25" t="s">
        <v>1353</v>
      </c>
      <c r="F176" s="26">
        <v>1100</v>
      </c>
      <c r="G176" s="26">
        <v>13600</v>
      </c>
      <c r="H176" s="25" t="s">
        <v>51</v>
      </c>
      <c r="I176" s="27">
        <v>44243</v>
      </c>
      <c r="J176" s="27">
        <v>46068</v>
      </c>
      <c r="K176" s="27">
        <v>45703</v>
      </c>
      <c r="L176" s="25" t="s">
        <v>122</v>
      </c>
      <c r="M176" s="25" t="s">
        <v>240</v>
      </c>
      <c r="N176" s="25" t="s">
        <v>913</v>
      </c>
      <c r="O176" s="25" t="s">
        <v>909</v>
      </c>
    </row>
    <row r="177" spans="1:21" x14ac:dyDescent="0.2">
      <c r="A177" s="24">
        <v>1290</v>
      </c>
      <c r="B177" s="25" t="s">
        <v>1354</v>
      </c>
      <c r="C177" s="25" t="s">
        <v>101</v>
      </c>
      <c r="D177" s="25" t="s">
        <v>1354</v>
      </c>
      <c r="E177" s="25" t="s">
        <v>1355</v>
      </c>
      <c r="F177" s="26">
        <v>18000</v>
      </c>
      <c r="G177" s="26">
        <v>144000</v>
      </c>
      <c r="H177" s="25" t="s">
        <v>51</v>
      </c>
      <c r="I177" s="27">
        <v>43188</v>
      </c>
      <c r="J177" s="27">
        <v>46109</v>
      </c>
      <c r="K177" s="27">
        <v>45566</v>
      </c>
      <c r="L177" s="25" t="s">
        <v>24</v>
      </c>
      <c r="M177" s="25" t="s">
        <v>51</v>
      </c>
      <c r="N177" s="25" t="s">
        <v>913</v>
      </c>
      <c r="O177" s="25" t="s">
        <v>909</v>
      </c>
    </row>
    <row r="178" spans="1:21" x14ac:dyDescent="0.2">
      <c r="A178" s="24">
        <v>2935</v>
      </c>
      <c r="B178" s="25" t="s">
        <v>1356</v>
      </c>
      <c r="C178" s="25" t="s">
        <v>101</v>
      </c>
      <c r="D178" s="25" t="s">
        <v>1357</v>
      </c>
      <c r="E178" s="25" t="s">
        <v>1358</v>
      </c>
      <c r="F178" s="29" t="s">
        <v>1359</v>
      </c>
      <c r="G178" s="29" t="s">
        <v>1360</v>
      </c>
      <c r="H178" s="25" t="s">
        <v>51</v>
      </c>
      <c r="I178" s="27">
        <v>44657</v>
      </c>
      <c r="J178" s="27">
        <v>46112</v>
      </c>
      <c r="K178" s="27">
        <v>45931</v>
      </c>
      <c r="L178" s="25" t="s">
        <v>919</v>
      </c>
      <c r="M178" s="25" t="s">
        <v>135</v>
      </c>
      <c r="N178" s="25" t="s">
        <v>136</v>
      </c>
      <c r="O178" s="25" t="s">
        <v>904</v>
      </c>
    </row>
    <row r="179" spans="1:21" x14ac:dyDescent="0.2">
      <c r="A179" s="24">
        <v>2669</v>
      </c>
      <c r="B179" s="25" t="s">
        <v>1361</v>
      </c>
      <c r="C179" s="25" t="s">
        <v>46</v>
      </c>
      <c r="D179" s="25" t="s">
        <v>1362</v>
      </c>
      <c r="E179" s="25" t="s">
        <v>1363</v>
      </c>
      <c r="F179" s="26">
        <v>69200</v>
      </c>
      <c r="G179" s="26">
        <v>484400</v>
      </c>
      <c r="H179" s="25" t="s">
        <v>51</v>
      </c>
      <c r="I179" s="27">
        <v>44348</v>
      </c>
      <c r="J179" s="27">
        <v>46173</v>
      </c>
      <c r="K179" s="27">
        <v>45565</v>
      </c>
      <c r="L179" s="25" t="s">
        <v>908</v>
      </c>
      <c r="M179" s="25" t="s">
        <v>135</v>
      </c>
      <c r="N179" s="25" t="s">
        <v>913</v>
      </c>
      <c r="O179" s="25" t="s">
        <v>904</v>
      </c>
    </row>
    <row r="180" spans="1:21" x14ac:dyDescent="0.2">
      <c r="A180" s="24">
        <v>1692</v>
      </c>
      <c r="B180" s="25" t="s">
        <v>1364</v>
      </c>
      <c r="C180" s="25" t="s">
        <v>101</v>
      </c>
      <c r="D180" s="25" t="s">
        <v>1364</v>
      </c>
      <c r="E180" s="25" t="s">
        <v>1077</v>
      </c>
      <c r="F180" s="26">
        <v>1302408</v>
      </c>
      <c r="G180" s="26">
        <v>7814450</v>
      </c>
      <c r="H180" s="25" t="s">
        <v>51</v>
      </c>
      <c r="I180" s="27">
        <v>42917</v>
      </c>
      <c r="J180" s="35">
        <v>46477</v>
      </c>
      <c r="K180" s="27">
        <v>45200</v>
      </c>
      <c r="L180" s="25" t="s">
        <v>908</v>
      </c>
      <c r="M180" s="25" t="s">
        <v>135</v>
      </c>
      <c r="N180" s="25" t="s">
        <v>913</v>
      </c>
      <c r="O180" s="25" t="s">
        <v>904</v>
      </c>
    </row>
    <row r="181" spans="1:21" x14ac:dyDescent="0.2">
      <c r="A181" s="24">
        <v>2773</v>
      </c>
      <c r="B181" s="25" t="s">
        <v>1365</v>
      </c>
      <c r="C181" s="25" t="s">
        <v>46</v>
      </c>
      <c r="D181" s="25" t="s">
        <v>1366</v>
      </c>
      <c r="E181" s="25" t="s">
        <v>1367</v>
      </c>
      <c r="F181" s="25" t="s">
        <v>1368</v>
      </c>
      <c r="G181" s="25" t="s">
        <v>1368</v>
      </c>
      <c r="H181" s="25" t="s">
        <v>105</v>
      </c>
      <c r="I181" s="27">
        <v>44621</v>
      </c>
      <c r="J181" s="35" t="s">
        <v>1369</v>
      </c>
      <c r="K181" s="27">
        <v>45597</v>
      </c>
      <c r="L181" s="25" t="s">
        <v>542</v>
      </c>
      <c r="M181" s="25" t="s">
        <v>1370</v>
      </c>
      <c r="N181" s="25" t="s">
        <v>913</v>
      </c>
      <c r="O181" s="25" t="s">
        <v>904</v>
      </c>
    </row>
    <row r="182" spans="1:21" x14ac:dyDescent="0.2">
      <c r="A182" s="24">
        <v>2775</v>
      </c>
      <c r="B182" s="25" t="s">
        <v>1371</v>
      </c>
      <c r="C182" s="25" t="s">
        <v>21</v>
      </c>
      <c r="D182" s="25" t="s">
        <v>1372</v>
      </c>
      <c r="E182" s="25" t="s">
        <v>1373</v>
      </c>
      <c r="F182" s="26">
        <v>74000</v>
      </c>
      <c r="G182" s="26" t="s">
        <v>1116</v>
      </c>
      <c r="H182" s="25" t="s">
        <v>51</v>
      </c>
      <c r="I182" s="35" t="s">
        <v>1116</v>
      </c>
      <c r="J182" s="35" t="s">
        <v>773</v>
      </c>
      <c r="K182" s="27">
        <v>45016</v>
      </c>
      <c r="M182" s="25" t="s">
        <v>135</v>
      </c>
      <c r="N182" s="25" t="s">
        <v>913</v>
      </c>
      <c r="O182" s="25" t="s">
        <v>904</v>
      </c>
    </row>
    <row r="183" spans="1:21" x14ac:dyDescent="0.2">
      <c r="A183" s="24">
        <v>2776</v>
      </c>
      <c r="B183" s="25" t="s">
        <v>1374</v>
      </c>
      <c r="C183" s="25" t="s">
        <v>46</v>
      </c>
      <c r="D183" s="25" t="s">
        <v>1372</v>
      </c>
      <c r="E183" s="25" t="s">
        <v>1373</v>
      </c>
      <c r="F183" s="26">
        <v>34000</v>
      </c>
      <c r="G183" s="26" t="s">
        <v>1116</v>
      </c>
      <c r="H183" s="25" t="s">
        <v>51</v>
      </c>
      <c r="I183" s="35" t="s">
        <v>1116</v>
      </c>
      <c r="J183" s="35" t="s">
        <v>773</v>
      </c>
      <c r="K183" s="27">
        <v>45016</v>
      </c>
      <c r="M183" s="25" t="s">
        <v>135</v>
      </c>
      <c r="N183" s="25" t="s">
        <v>913</v>
      </c>
      <c r="O183" s="25" t="s">
        <v>904</v>
      </c>
    </row>
    <row r="184" spans="1:21" ht="25.5" x14ac:dyDescent="0.2">
      <c r="A184" s="30">
        <v>2266</v>
      </c>
      <c r="B184" s="31" t="s">
        <v>1375</v>
      </c>
      <c r="C184" s="31" t="s">
        <v>46</v>
      </c>
      <c r="D184" s="31" t="s">
        <v>1376</v>
      </c>
      <c r="E184" s="32" t="s">
        <v>1377</v>
      </c>
      <c r="F184" s="33">
        <v>789877</v>
      </c>
      <c r="G184" s="33">
        <v>789877</v>
      </c>
      <c r="H184" s="31" t="s">
        <v>51</v>
      </c>
      <c r="I184" s="34">
        <v>44440</v>
      </c>
      <c r="J184" s="42" t="s">
        <v>1378</v>
      </c>
      <c r="K184" s="34">
        <v>44593</v>
      </c>
      <c r="L184" s="31" t="s">
        <v>908</v>
      </c>
      <c r="M184" s="31" t="s">
        <v>51</v>
      </c>
      <c r="N184" s="31" t="s">
        <v>953</v>
      </c>
      <c r="O184" s="31" t="s">
        <v>904</v>
      </c>
    </row>
    <row r="185" spans="1:21" x14ac:dyDescent="0.2">
      <c r="A185" s="24">
        <v>2592</v>
      </c>
      <c r="B185" s="25" t="s">
        <v>1379</v>
      </c>
      <c r="C185" s="25" t="s">
        <v>101</v>
      </c>
      <c r="D185" s="25" t="s">
        <v>1379</v>
      </c>
      <c r="E185" s="25" t="s">
        <v>1380</v>
      </c>
      <c r="F185" s="26">
        <v>25000000</v>
      </c>
      <c r="G185" s="26">
        <v>100000000</v>
      </c>
      <c r="H185" s="25" t="s">
        <v>51</v>
      </c>
      <c r="I185" s="27">
        <v>44287</v>
      </c>
      <c r="J185" s="35" t="s">
        <v>1381</v>
      </c>
      <c r="K185" s="27">
        <v>45077</v>
      </c>
      <c r="L185" s="25" t="s">
        <v>24</v>
      </c>
      <c r="M185" s="25" t="s">
        <v>135</v>
      </c>
      <c r="N185" s="25" t="s">
        <v>913</v>
      </c>
      <c r="O185" s="25" t="s">
        <v>904</v>
      </c>
    </row>
    <row r="186" spans="1:21" x14ac:dyDescent="0.2">
      <c r="A186" s="24">
        <v>2555</v>
      </c>
      <c r="B186" s="25" t="s">
        <v>1382</v>
      </c>
      <c r="C186" s="25" t="s">
        <v>46</v>
      </c>
      <c r="D186" s="25" t="s">
        <v>1382</v>
      </c>
      <c r="E186" s="25" t="s">
        <v>1383</v>
      </c>
      <c r="F186" s="26">
        <v>450000</v>
      </c>
      <c r="G186" s="26" t="s">
        <v>638</v>
      </c>
      <c r="H186" s="25" t="s">
        <v>51</v>
      </c>
      <c r="I186" s="27">
        <v>43485</v>
      </c>
      <c r="J186" s="35" t="s">
        <v>1384</v>
      </c>
      <c r="K186" s="27"/>
      <c r="M186" s="25" t="s">
        <v>135</v>
      </c>
      <c r="N186" s="25" t="s">
        <v>913</v>
      </c>
      <c r="O186" s="25" t="s">
        <v>904</v>
      </c>
    </row>
    <row r="187" spans="1:21" x14ac:dyDescent="0.2">
      <c r="A187" s="24">
        <v>2556</v>
      </c>
      <c r="B187" s="25" t="s">
        <v>1385</v>
      </c>
      <c r="C187" s="25" t="s">
        <v>46</v>
      </c>
      <c r="D187" s="25" t="s">
        <v>1385</v>
      </c>
      <c r="E187" s="25" t="s">
        <v>1386</v>
      </c>
      <c r="F187" s="26">
        <v>170000</v>
      </c>
      <c r="G187" s="26" t="s">
        <v>638</v>
      </c>
      <c r="H187" s="25" t="s">
        <v>51</v>
      </c>
      <c r="I187" s="27">
        <v>43469</v>
      </c>
      <c r="J187" s="35" t="s">
        <v>1384</v>
      </c>
      <c r="K187" s="27"/>
      <c r="M187" s="25" t="s">
        <v>135</v>
      </c>
      <c r="N187" s="25" t="s">
        <v>913</v>
      </c>
      <c r="O187" s="25" t="s">
        <v>904</v>
      </c>
    </row>
    <row r="188" spans="1:21" x14ac:dyDescent="0.2">
      <c r="A188" s="24">
        <v>2564</v>
      </c>
      <c r="B188" s="25" t="s">
        <v>1387</v>
      </c>
      <c r="C188" s="25" t="s">
        <v>46</v>
      </c>
      <c r="D188" s="25" t="s">
        <v>1387</v>
      </c>
      <c r="E188" s="25" t="s">
        <v>1388</v>
      </c>
      <c r="F188" s="26">
        <v>448000</v>
      </c>
      <c r="G188" s="26" t="s">
        <v>638</v>
      </c>
      <c r="H188" s="25" t="s">
        <v>51</v>
      </c>
      <c r="I188" s="27">
        <v>43481</v>
      </c>
      <c r="J188" s="35" t="s">
        <v>1389</v>
      </c>
      <c r="M188" s="25" t="s">
        <v>135</v>
      </c>
      <c r="N188" s="25" t="s">
        <v>913</v>
      </c>
      <c r="O188" s="25" t="s">
        <v>904</v>
      </c>
    </row>
    <row r="189" spans="1:21" x14ac:dyDescent="0.2">
      <c r="A189" s="24">
        <v>2565</v>
      </c>
      <c r="B189" s="25" t="s">
        <v>1385</v>
      </c>
      <c r="C189" s="25" t="s">
        <v>46</v>
      </c>
      <c r="D189" s="25" t="s">
        <v>1385</v>
      </c>
      <c r="E189" s="25" t="s">
        <v>1390</v>
      </c>
      <c r="F189" s="26">
        <v>520000</v>
      </c>
      <c r="G189" s="26" t="s">
        <v>638</v>
      </c>
      <c r="H189" s="25" t="s">
        <v>51</v>
      </c>
      <c r="I189" s="27">
        <v>43734</v>
      </c>
      <c r="J189" s="35" t="s">
        <v>1389</v>
      </c>
      <c r="M189" s="25" t="s">
        <v>135</v>
      </c>
      <c r="N189" s="25" t="s">
        <v>913</v>
      </c>
      <c r="O189" s="25" t="s">
        <v>904</v>
      </c>
      <c r="P189" s="47"/>
      <c r="Q189" s="47"/>
      <c r="R189" s="47"/>
      <c r="S189" s="47"/>
      <c r="T189" s="47"/>
      <c r="U189" s="47"/>
    </row>
    <row r="190" spans="1:21" x14ac:dyDescent="0.2">
      <c r="A190" s="24">
        <v>1053</v>
      </c>
      <c r="B190" s="25" t="s">
        <v>1391</v>
      </c>
      <c r="C190" s="25" t="s">
        <v>46</v>
      </c>
      <c r="D190" s="25" t="s">
        <v>1391</v>
      </c>
      <c r="E190" s="25" t="s">
        <v>1392</v>
      </c>
      <c r="F190" s="26" t="s">
        <v>1393</v>
      </c>
      <c r="G190" s="26">
        <v>940000</v>
      </c>
      <c r="H190" s="25" t="s">
        <v>51</v>
      </c>
      <c r="I190" s="27">
        <v>42401</v>
      </c>
      <c r="J190" s="35" t="s">
        <v>1394</v>
      </c>
      <c r="K190" s="27">
        <v>45292</v>
      </c>
      <c r="L190" s="25" t="s">
        <v>908</v>
      </c>
      <c r="M190" s="25" t="s">
        <v>135</v>
      </c>
      <c r="N190" s="25" t="s">
        <v>913</v>
      </c>
      <c r="O190" s="25" t="s">
        <v>904</v>
      </c>
    </row>
    <row r="191" spans="1:21" x14ac:dyDescent="0.2">
      <c r="A191" s="24">
        <v>621</v>
      </c>
      <c r="B191" s="25" t="s">
        <v>1395</v>
      </c>
      <c r="C191" s="25" t="s">
        <v>46</v>
      </c>
      <c r="D191" s="25" t="s">
        <v>1395</v>
      </c>
      <c r="E191" s="25" t="s">
        <v>1396</v>
      </c>
      <c r="F191" s="26">
        <v>1420000</v>
      </c>
      <c r="G191" s="26" t="s">
        <v>1397</v>
      </c>
      <c r="H191" s="25" t="s">
        <v>336</v>
      </c>
      <c r="I191" s="27">
        <v>42917</v>
      </c>
      <c r="J191" s="35" t="s">
        <v>1394</v>
      </c>
      <c r="K191" s="27"/>
      <c r="L191" s="25" t="s">
        <v>336</v>
      </c>
      <c r="M191" s="25" t="s">
        <v>135</v>
      </c>
      <c r="N191" s="25" t="s">
        <v>913</v>
      </c>
      <c r="O191" s="25" t="s">
        <v>904</v>
      </c>
    </row>
    <row r="192" spans="1:21" x14ac:dyDescent="0.2">
      <c r="A192" s="24">
        <v>2557</v>
      </c>
      <c r="B192" s="25" t="s">
        <v>1398</v>
      </c>
      <c r="C192" s="25" t="s">
        <v>46</v>
      </c>
      <c r="D192" s="25" t="s">
        <v>1398</v>
      </c>
      <c r="E192" s="25" t="s">
        <v>1399</v>
      </c>
      <c r="F192" s="26">
        <v>30000</v>
      </c>
      <c r="G192" s="26" t="s">
        <v>638</v>
      </c>
      <c r="H192" s="25" t="s">
        <v>51</v>
      </c>
      <c r="I192" s="27">
        <v>26755</v>
      </c>
      <c r="J192" s="35" t="s">
        <v>1394</v>
      </c>
      <c r="K192" s="27"/>
      <c r="M192" s="25" t="s">
        <v>135</v>
      </c>
      <c r="N192" s="25" t="s">
        <v>913</v>
      </c>
      <c r="O192" s="25" t="s">
        <v>904</v>
      </c>
    </row>
    <row r="193" spans="1:21" x14ac:dyDescent="0.2">
      <c r="A193" s="24">
        <v>2560</v>
      </c>
      <c r="B193" s="25" t="s">
        <v>1400</v>
      </c>
      <c r="C193" s="25" t="s">
        <v>46</v>
      </c>
      <c r="D193" s="25" t="s">
        <v>1400</v>
      </c>
      <c r="E193" s="25" t="s">
        <v>1401</v>
      </c>
      <c r="F193" s="26">
        <v>190000</v>
      </c>
      <c r="G193" s="26" t="s">
        <v>638</v>
      </c>
      <c r="H193" s="25" t="s">
        <v>51</v>
      </c>
      <c r="I193" s="27">
        <v>39783</v>
      </c>
      <c r="J193" s="35" t="s">
        <v>1394</v>
      </c>
      <c r="M193" s="25" t="s">
        <v>135</v>
      </c>
      <c r="N193" s="25" t="s">
        <v>913</v>
      </c>
      <c r="O193" s="25" t="s">
        <v>904</v>
      </c>
    </row>
    <row r="194" spans="1:21" x14ac:dyDescent="0.2">
      <c r="A194" s="24">
        <v>2561</v>
      </c>
      <c r="B194" s="25" t="s">
        <v>1402</v>
      </c>
      <c r="C194" s="25" t="s">
        <v>46</v>
      </c>
      <c r="D194" s="25" t="s">
        <v>1402</v>
      </c>
      <c r="E194" s="25" t="s">
        <v>1392</v>
      </c>
      <c r="F194" s="26">
        <v>500000</v>
      </c>
      <c r="G194" s="26" t="s">
        <v>638</v>
      </c>
      <c r="H194" s="25" t="s">
        <v>51</v>
      </c>
      <c r="I194" s="27">
        <v>42401</v>
      </c>
      <c r="J194" s="35" t="s">
        <v>1394</v>
      </c>
      <c r="M194" s="25" t="s">
        <v>135</v>
      </c>
      <c r="N194" s="25" t="s">
        <v>913</v>
      </c>
      <c r="O194" s="25" t="s">
        <v>904</v>
      </c>
    </row>
    <row r="195" spans="1:21" x14ac:dyDescent="0.2">
      <c r="A195" s="24">
        <v>2562</v>
      </c>
      <c r="B195" s="25" t="s">
        <v>1403</v>
      </c>
      <c r="C195" s="25" t="s">
        <v>46</v>
      </c>
      <c r="D195" s="25" t="s">
        <v>1404</v>
      </c>
      <c r="E195" s="25" t="s">
        <v>1405</v>
      </c>
      <c r="F195" s="26">
        <v>400000</v>
      </c>
      <c r="G195" s="26" t="s">
        <v>638</v>
      </c>
      <c r="H195" s="25" t="s">
        <v>51</v>
      </c>
      <c r="I195" s="27">
        <v>43251</v>
      </c>
      <c r="J195" s="35" t="s">
        <v>1394</v>
      </c>
      <c r="M195" s="25" t="s">
        <v>135</v>
      </c>
      <c r="N195" s="25" t="s">
        <v>913</v>
      </c>
      <c r="O195" s="25" t="s">
        <v>904</v>
      </c>
    </row>
    <row r="196" spans="1:21" x14ac:dyDescent="0.2">
      <c r="A196" s="24">
        <v>2563</v>
      </c>
      <c r="B196" s="25" t="s">
        <v>1403</v>
      </c>
      <c r="C196" s="25" t="s">
        <v>46</v>
      </c>
      <c r="D196" s="25" t="s">
        <v>1403</v>
      </c>
      <c r="E196" s="25" t="s">
        <v>1406</v>
      </c>
      <c r="F196" s="26">
        <v>630000</v>
      </c>
      <c r="G196" s="26" t="s">
        <v>638</v>
      </c>
      <c r="H196" s="25" t="s">
        <v>51</v>
      </c>
      <c r="I196" s="27">
        <v>42296</v>
      </c>
      <c r="J196" s="35" t="s">
        <v>1394</v>
      </c>
      <c r="M196" s="25" t="s">
        <v>135</v>
      </c>
      <c r="N196" s="25" t="s">
        <v>913</v>
      </c>
      <c r="O196" s="25" t="s">
        <v>904</v>
      </c>
    </row>
    <row r="197" spans="1:21" x14ac:dyDescent="0.2">
      <c r="A197" s="24">
        <v>2567</v>
      </c>
      <c r="B197" s="25" t="s">
        <v>1407</v>
      </c>
      <c r="C197" s="25" t="s">
        <v>46</v>
      </c>
      <c r="D197" s="25" t="s">
        <v>1407</v>
      </c>
      <c r="E197" s="25" t="s">
        <v>1408</v>
      </c>
      <c r="F197" s="26">
        <v>220000</v>
      </c>
      <c r="G197" s="26" t="s">
        <v>638</v>
      </c>
      <c r="H197" s="25" t="s">
        <v>51</v>
      </c>
      <c r="I197" s="27">
        <v>32964</v>
      </c>
      <c r="J197" s="35" t="s">
        <v>1394</v>
      </c>
      <c r="M197" s="25" t="s">
        <v>135</v>
      </c>
      <c r="N197" s="25" t="s">
        <v>913</v>
      </c>
      <c r="O197" s="25" t="s">
        <v>904</v>
      </c>
    </row>
    <row r="198" spans="1:21" x14ac:dyDescent="0.2">
      <c r="A198" s="24">
        <v>2558</v>
      </c>
      <c r="B198" s="25" t="s">
        <v>1409</v>
      </c>
      <c r="C198" s="25" t="s">
        <v>46</v>
      </c>
      <c r="D198" s="25" t="s">
        <v>1409</v>
      </c>
      <c r="E198" s="25" t="s">
        <v>1410</v>
      </c>
      <c r="F198" s="26">
        <v>624000</v>
      </c>
      <c r="G198" s="26" t="s">
        <v>638</v>
      </c>
      <c r="H198" s="25" t="s">
        <v>51</v>
      </c>
      <c r="I198" s="27">
        <v>43739</v>
      </c>
      <c r="J198" s="35" t="s">
        <v>1411</v>
      </c>
      <c r="K198" s="27"/>
      <c r="M198" s="25" t="s">
        <v>135</v>
      </c>
      <c r="N198" s="25" t="s">
        <v>913</v>
      </c>
      <c r="O198" s="25" t="s">
        <v>904</v>
      </c>
    </row>
    <row r="199" spans="1:21" x14ac:dyDescent="0.2">
      <c r="A199" s="24">
        <v>2559</v>
      </c>
      <c r="B199" s="25" t="s">
        <v>1412</v>
      </c>
      <c r="C199" s="25" t="s">
        <v>46</v>
      </c>
      <c r="D199" s="25" t="s">
        <v>1412</v>
      </c>
      <c r="E199" s="25" t="s">
        <v>1413</v>
      </c>
      <c r="F199" s="26">
        <v>450000</v>
      </c>
      <c r="G199" s="26" t="s">
        <v>638</v>
      </c>
      <c r="H199" s="25" t="s">
        <v>51</v>
      </c>
      <c r="I199" s="27">
        <v>36122</v>
      </c>
      <c r="J199" s="35" t="s">
        <v>1414</v>
      </c>
      <c r="K199" s="27"/>
      <c r="M199" s="25" t="s">
        <v>240</v>
      </c>
      <c r="N199" s="25" t="s">
        <v>913</v>
      </c>
      <c r="O199" s="25" t="s">
        <v>904</v>
      </c>
      <c r="P199" s="30"/>
      <c r="Q199" s="30"/>
      <c r="R199" s="30"/>
      <c r="S199" s="30"/>
      <c r="T199" s="30"/>
      <c r="U199" s="30"/>
    </row>
    <row r="200" spans="1:21" x14ac:dyDescent="0.2">
      <c r="K200" s="27"/>
    </row>
    <row r="201" spans="1:21" x14ac:dyDescent="0.2">
      <c r="F201" s="26">
        <v>9945</v>
      </c>
      <c r="G201" s="26">
        <v>28435</v>
      </c>
    </row>
  </sheetData>
  <autoFilter ref="D1:U1" xr:uid="{957EC323-BE32-45E4-BD13-4A3AB6469A15}"/>
  <sortState xmlns:xlrd2="http://schemas.microsoft.com/office/spreadsheetml/2017/richdata2" ref="A2:U196">
    <sortCondition ref="J1:J196"/>
  </sortState>
  <phoneticPr fontId="1" type="noConversion"/>
  <printOptions gridLines="1"/>
  <pageMargins left="0.70866141732283472" right="0.70866141732283472" top="0.74803149606299213" bottom="0.74803149606299213" header="0.31496062992125984" footer="0.31496062992125984"/>
  <pageSetup paperSize="8" scale="28" fitToWidth="3" orientation="landscape" r:id="rId1"/>
  <headerFooter>
    <oddHeader>&amp;L&amp;"Calibri"&amp;10&amp;K000000Official&amp;1#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86D3-2134-46B4-8B5B-4593A8732FEF}">
  <sheetPr filterMode="1">
    <pageSetUpPr fitToPage="1"/>
  </sheetPr>
  <dimension ref="A1:U226"/>
  <sheetViews>
    <sheetView tabSelected="1" zoomScale="80" zoomScaleNormal="80" workbookViewId="0">
      <pane ySplit="2" topLeftCell="A3" activePane="bottomLeft" state="frozen"/>
      <selection pane="bottomLeft" sqref="A1:XFD1"/>
    </sheetView>
  </sheetViews>
  <sheetFormatPr defaultRowHeight="15" x14ac:dyDescent="0.25"/>
  <cols>
    <col min="1" max="1" width="10.7109375" bestFit="1" customWidth="1"/>
    <col min="2" max="2" width="58.5703125" customWidth="1"/>
    <col min="3" max="3" width="23.85546875" customWidth="1"/>
    <col min="4" max="4" width="67" customWidth="1"/>
    <col min="5" max="5" width="59.140625" customWidth="1"/>
    <col min="6" max="6" width="23.85546875" style="62" customWidth="1"/>
    <col min="7" max="7" width="21" style="62" customWidth="1"/>
    <col min="8" max="8" width="16.42578125" style="66" customWidth="1"/>
    <col min="9" max="10" width="18.42578125" style="5" customWidth="1"/>
    <col min="11" max="11" width="23.85546875" style="5" customWidth="1"/>
    <col min="12" max="12" width="20.85546875" bestFit="1" customWidth="1"/>
    <col min="13" max="13" width="9.42578125" bestFit="1" customWidth="1"/>
    <col min="14" max="14" width="35.42578125" bestFit="1" customWidth="1"/>
    <col min="15" max="15" width="21.140625" bestFit="1" customWidth="1"/>
    <col min="16" max="16" width="7.85546875" bestFit="1" customWidth="1"/>
    <col min="18" max="18" width="9.42578125" bestFit="1" customWidth="1"/>
    <col min="19" max="19" width="14.7109375" bestFit="1" customWidth="1"/>
    <col min="20" max="20" width="11.42578125" bestFit="1" customWidth="1"/>
    <col min="21" max="21" width="14.7109375" bestFit="1" customWidth="1"/>
  </cols>
  <sheetData>
    <row r="1" spans="1:21" s="100" customFormat="1" ht="47.25" customHeight="1" x14ac:dyDescent="0.25">
      <c r="B1" s="101"/>
      <c r="D1" s="101"/>
      <c r="E1" s="101"/>
      <c r="F1" s="102" t="s">
        <v>1538</v>
      </c>
      <c r="G1" s="103"/>
      <c r="H1" s="104"/>
      <c r="I1" s="105"/>
      <c r="J1" s="105"/>
      <c r="K1" s="105"/>
      <c r="L1" s="104"/>
      <c r="M1" s="104"/>
      <c r="N1" s="106"/>
    </row>
    <row r="2" spans="1:21" x14ac:dyDescent="0.25">
      <c r="A2" s="59" t="s">
        <v>501</v>
      </c>
      <c r="B2" s="59" t="s">
        <v>0</v>
      </c>
      <c r="C2" s="59" t="s">
        <v>1</v>
      </c>
      <c r="D2" s="59" t="s">
        <v>2</v>
      </c>
      <c r="E2" s="59" t="s">
        <v>3</v>
      </c>
      <c r="F2" s="61" t="s">
        <v>4</v>
      </c>
      <c r="G2" s="61" t="s">
        <v>5</v>
      </c>
      <c r="H2" s="65" t="s">
        <v>6</v>
      </c>
      <c r="I2" s="60" t="s">
        <v>7</v>
      </c>
      <c r="J2" s="60" t="s">
        <v>8</v>
      </c>
      <c r="K2" s="60" t="s">
        <v>9</v>
      </c>
      <c r="L2" s="59" t="s">
        <v>10</v>
      </c>
      <c r="M2" s="59" t="s">
        <v>11</v>
      </c>
      <c r="N2" s="59" t="s">
        <v>12</v>
      </c>
      <c r="O2" s="59" t="s">
        <v>13</v>
      </c>
      <c r="P2" s="59" t="s">
        <v>502</v>
      </c>
      <c r="Q2" s="59" t="s">
        <v>503</v>
      </c>
      <c r="R2" s="59" t="s">
        <v>504</v>
      </c>
      <c r="S2" s="59" t="s">
        <v>505</v>
      </c>
      <c r="T2" s="59" t="s">
        <v>506</v>
      </c>
      <c r="U2" s="59" t="s">
        <v>507</v>
      </c>
    </row>
    <row r="3" spans="1:21" x14ac:dyDescent="0.25">
      <c r="A3">
        <v>2311</v>
      </c>
      <c r="B3" t="s">
        <v>900</v>
      </c>
      <c r="C3" t="s">
        <v>101</v>
      </c>
      <c r="D3" t="s">
        <v>901</v>
      </c>
      <c r="E3" t="s">
        <v>902</v>
      </c>
      <c r="F3" s="62">
        <v>39000</v>
      </c>
      <c r="G3" s="62">
        <v>78000</v>
      </c>
      <c r="H3" s="66" t="s">
        <v>51</v>
      </c>
      <c r="I3" s="5">
        <v>43973</v>
      </c>
      <c r="J3" s="5">
        <v>44702</v>
      </c>
      <c r="K3" s="5">
        <v>43525</v>
      </c>
      <c r="L3" t="s">
        <v>24</v>
      </c>
      <c r="M3" t="s">
        <v>135</v>
      </c>
      <c r="N3" t="s">
        <v>903</v>
      </c>
      <c r="O3" t="s">
        <v>904</v>
      </c>
    </row>
    <row r="4" spans="1:21" x14ac:dyDescent="0.25">
      <c r="A4">
        <v>884</v>
      </c>
      <c r="B4" t="s">
        <v>974</v>
      </c>
      <c r="C4" t="s">
        <v>101</v>
      </c>
      <c r="D4" t="s">
        <v>974</v>
      </c>
      <c r="E4" t="s">
        <v>975</v>
      </c>
      <c r="F4" s="62">
        <v>216887</v>
      </c>
      <c r="G4" s="62">
        <v>947167</v>
      </c>
      <c r="H4" s="66" t="s">
        <v>51</v>
      </c>
      <c r="I4" s="5">
        <v>43444</v>
      </c>
      <c r="J4" s="5">
        <v>44903</v>
      </c>
      <c r="K4" s="5">
        <v>44531</v>
      </c>
      <c r="L4" t="s">
        <v>24</v>
      </c>
      <c r="M4" t="s">
        <v>135</v>
      </c>
      <c r="N4" t="s">
        <v>913</v>
      </c>
      <c r="O4" t="s">
        <v>909</v>
      </c>
    </row>
    <row r="5" spans="1:21" x14ac:dyDescent="0.25">
      <c r="A5">
        <v>2858</v>
      </c>
      <c r="B5" t="s">
        <v>1090</v>
      </c>
      <c r="C5" t="s">
        <v>46</v>
      </c>
      <c r="D5" t="s">
        <v>1091</v>
      </c>
      <c r="E5" t="s">
        <v>1092</v>
      </c>
      <c r="F5" s="62">
        <v>18000</v>
      </c>
      <c r="G5" s="62">
        <v>18000</v>
      </c>
      <c r="H5" s="66" t="s">
        <v>51</v>
      </c>
      <c r="I5" s="5">
        <v>44652</v>
      </c>
      <c r="J5" s="5">
        <v>45016</v>
      </c>
      <c r="K5" s="5" t="s">
        <v>912</v>
      </c>
      <c r="L5" t="s">
        <v>122</v>
      </c>
      <c r="M5" t="s">
        <v>51</v>
      </c>
      <c r="N5" t="s">
        <v>529</v>
      </c>
      <c r="O5" t="s">
        <v>909</v>
      </c>
    </row>
    <row r="6" spans="1:21" x14ac:dyDescent="0.25">
      <c r="A6">
        <v>951</v>
      </c>
      <c r="B6" t="s">
        <v>1415</v>
      </c>
      <c r="C6" t="s">
        <v>101</v>
      </c>
      <c r="D6" t="s">
        <v>1416</v>
      </c>
      <c r="E6" t="s">
        <v>1417</v>
      </c>
      <c r="F6" s="62">
        <v>5210</v>
      </c>
      <c r="G6" s="62">
        <v>5210</v>
      </c>
      <c r="H6" s="66" t="s">
        <v>51</v>
      </c>
      <c r="I6" s="5">
        <v>44652</v>
      </c>
      <c r="J6" s="5">
        <v>45016</v>
      </c>
      <c r="K6" s="64" t="s">
        <v>1036</v>
      </c>
      <c r="L6" t="s">
        <v>122</v>
      </c>
      <c r="M6" t="s">
        <v>135</v>
      </c>
      <c r="N6" t="s">
        <v>913</v>
      </c>
      <c r="O6" t="s">
        <v>904</v>
      </c>
    </row>
    <row r="7" spans="1:21" hidden="1" x14ac:dyDescent="0.25">
      <c r="A7">
        <v>3094</v>
      </c>
      <c r="B7" t="s">
        <v>1418</v>
      </c>
      <c r="C7" t="s">
        <v>21</v>
      </c>
      <c r="D7" t="s">
        <v>1419</v>
      </c>
      <c r="E7" t="s">
        <v>1420</v>
      </c>
      <c r="F7" s="62">
        <v>33099.51</v>
      </c>
      <c r="H7" s="66" t="s">
        <v>51</v>
      </c>
      <c r="I7" s="5">
        <v>42005</v>
      </c>
      <c r="J7" s="5">
        <v>45017</v>
      </c>
      <c r="K7" s="5" t="s">
        <v>1421</v>
      </c>
      <c r="M7" t="s">
        <v>135</v>
      </c>
      <c r="N7" t="s">
        <v>25</v>
      </c>
      <c r="O7" t="s">
        <v>904</v>
      </c>
    </row>
    <row r="8" spans="1:21" hidden="1" x14ac:dyDescent="0.25">
      <c r="A8">
        <v>3094</v>
      </c>
      <c r="B8" t="s">
        <v>1418</v>
      </c>
      <c r="C8" t="s">
        <v>21</v>
      </c>
      <c r="D8" t="s">
        <v>1422</v>
      </c>
      <c r="E8" t="s">
        <v>1420</v>
      </c>
      <c r="F8" s="62">
        <v>77162.149999999994</v>
      </c>
      <c r="H8" s="66" t="s">
        <v>51</v>
      </c>
      <c r="I8" s="5">
        <v>42005</v>
      </c>
      <c r="J8" s="5">
        <v>45017</v>
      </c>
      <c r="K8" s="5" t="s">
        <v>1421</v>
      </c>
      <c r="M8" t="s">
        <v>135</v>
      </c>
      <c r="N8" t="s">
        <v>25</v>
      </c>
      <c r="O8" t="s">
        <v>904</v>
      </c>
    </row>
    <row r="9" spans="1:21" x14ac:dyDescent="0.25">
      <c r="A9">
        <v>3010</v>
      </c>
      <c r="B9" t="s">
        <v>1423</v>
      </c>
      <c r="C9" t="s">
        <v>101</v>
      </c>
      <c r="D9" t="s">
        <v>1423</v>
      </c>
      <c r="E9" t="s">
        <v>1424</v>
      </c>
      <c r="F9" s="62">
        <v>90000</v>
      </c>
      <c r="G9" s="62">
        <v>90000</v>
      </c>
      <c r="H9" s="66" t="s">
        <v>51</v>
      </c>
      <c r="I9" s="5">
        <v>45033</v>
      </c>
      <c r="J9" s="5">
        <v>45032</v>
      </c>
      <c r="K9" s="5">
        <v>45214</v>
      </c>
      <c r="L9" t="s">
        <v>122</v>
      </c>
      <c r="M9" t="s">
        <v>135</v>
      </c>
      <c r="N9" t="s">
        <v>913</v>
      </c>
      <c r="O9" t="s">
        <v>904</v>
      </c>
    </row>
    <row r="10" spans="1:21" x14ac:dyDescent="0.25">
      <c r="A10">
        <v>2774</v>
      </c>
      <c r="B10" t="s">
        <v>1113</v>
      </c>
      <c r="C10" t="s">
        <v>101</v>
      </c>
      <c r="D10" t="s">
        <v>1114</v>
      </c>
      <c r="E10" t="s">
        <v>1115</v>
      </c>
      <c r="F10" s="62">
        <v>120000</v>
      </c>
      <c r="G10" s="62" t="s">
        <v>1116</v>
      </c>
      <c r="H10" s="66" t="s">
        <v>51</v>
      </c>
      <c r="I10" s="5">
        <v>44317</v>
      </c>
      <c r="J10" s="5">
        <v>45047</v>
      </c>
      <c r="K10" s="64" t="s">
        <v>1036</v>
      </c>
      <c r="L10" t="s">
        <v>908</v>
      </c>
      <c r="M10" t="s">
        <v>51</v>
      </c>
      <c r="N10" t="s">
        <v>913</v>
      </c>
      <c r="O10" t="s">
        <v>904</v>
      </c>
    </row>
    <row r="11" spans="1:21" x14ac:dyDescent="0.25">
      <c r="A11">
        <v>2566</v>
      </c>
      <c r="B11" t="s">
        <v>1125</v>
      </c>
      <c r="C11" t="s">
        <v>46</v>
      </c>
      <c r="D11" t="s">
        <v>1126</v>
      </c>
      <c r="E11" t="s">
        <v>1127</v>
      </c>
      <c r="F11" s="62">
        <v>100000</v>
      </c>
      <c r="G11" s="62">
        <v>300000</v>
      </c>
      <c r="H11" s="66" t="s">
        <v>51</v>
      </c>
      <c r="I11" s="5">
        <v>43593</v>
      </c>
      <c r="J11" s="5">
        <v>45084</v>
      </c>
      <c r="K11" s="64" t="s">
        <v>1036</v>
      </c>
      <c r="M11" t="s">
        <v>135</v>
      </c>
      <c r="N11" t="s">
        <v>913</v>
      </c>
      <c r="O11" t="s">
        <v>904</v>
      </c>
    </row>
    <row r="12" spans="1:21" x14ac:dyDescent="0.25">
      <c r="A12">
        <v>3013</v>
      </c>
      <c r="B12" t="s">
        <v>1425</v>
      </c>
      <c r="C12" t="s">
        <v>101</v>
      </c>
      <c r="D12" t="s">
        <v>1425</v>
      </c>
      <c r="E12" t="s">
        <v>1426</v>
      </c>
      <c r="F12" s="69">
        <v>17500</v>
      </c>
      <c r="G12" s="69">
        <v>70000</v>
      </c>
      <c r="H12" s="66" t="s">
        <v>51</v>
      </c>
      <c r="I12" s="5">
        <v>43445</v>
      </c>
      <c r="J12" s="5">
        <v>45106</v>
      </c>
      <c r="K12" s="5" t="s">
        <v>912</v>
      </c>
      <c r="L12" t="s">
        <v>122</v>
      </c>
      <c r="M12" t="s">
        <v>135</v>
      </c>
      <c r="N12" t="s">
        <v>136</v>
      </c>
      <c r="O12" t="s">
        <v>909</v>
      </c>
    </row>
    <row r="13" spans="1:21" x14ac:dyDescent="0.25">
      <c r="A13">
        <v>1467</v>
      </c>
      <c r="B13" t="s">
        <v>1134</v>
      </c>
      <c r="C13" t="s">
        <v>46</v>
      </c>
      <c r="D13" t="s">
        <v>1134</v>
      </c>
      <c r="E13" t="s">
        <v>1427</v>
      </c>
      <c r="F13" s="62">
        <v>45000</v>
      </c>
      <c r="G13" s="62">
        <v>134770</v>
      </c>
      <c r="H13" s="66" t="s">
        <v>51</v>
      </c>
      <c r="I13" s="5">
        <v>44013</v>
      </c>
      <c r="J13" s="5">
        <v>45107</v>
      </c>
      <c r="K13" s="5">
        <v>44562</v>
      </c>
      <c r="L13" t="s">
        <v>122</v>
      </c>
      <c r="M13" t="s">
        <v>51</v>
      </c>
      <c r="N13" t="s">
        <v>913</v>
      </c>
      <c r="O13" t="s">
        <v>909</v>
      </c>
    </row>
    <row r="14" spans="1:21" x14ac:dyDescent="0.25">
      <c r="A14">
        <v>3103</v>
      </c>
      <c r="B14" t="s">
        <v>1428</v>
      </c>
      <c r="C14" t="s">
        <v>46</v>
      </c>
      <c r="D14" t="s">
        <v>1429</v>
      </c>
      <c r="E14" t="s">
        <v>1430</v>
      </c>
      <c r="F14" s="62">
        <v>8400</v>
      </c>
      <c r="G14" s="62">
        <v>8400</v>
      </c>
      <c r="H14" s="66" t="s">
        <v>51</v>
      </c>
      <c r="I14" s="5">
        <v>45017</v>
      </c>
      <c r="J14" s="5">
        <v>45107</v>
      </c>
      <c r="K14" s="5" t="s">
        <v>1111</v>
      </c>
      <c r="L14" t="s">
        <v>122</v>
      </c>
      <c r="M14" s="5" t="s">
        <v>51</v>
      </c>
      <c r="N14" s="5" t="s">
        <v>136</v>
      </c>
      <c r="O14" s="5" t="s">
        <v>904</v>
      </c>
    </row>
    <row r="15" spans="1:21" x14ac:dyDescent="0.25">
      <c r="A15">
        <v>1920</v>
      </c>
      <c r="B15" t="s">
        <v>1117</v>
      </c>
      <c r="C15" t="s">
        <v>46</v>
      </c>
      <c r="D15" t="s">
        <v>1117</v>
      </c>
      <c r="E15" t="s">
        <v>1118</v>
      </c>
      <c r="F15" s="62">
        <v>8040</v>
      </c>
      <c r="G15" s="62">
        <v>16080</v>
      </c>
      <c r="H15" s="66" t="s">
        <v>51</v>
      </c>
      <c r="I15" s="5">
        <v>44348</v>
      </c>
      <c r="J15" s="5">
        <v>45107</v>
      </c>
      <c r="K15" s="5" t="s">
        <v>1111</v>
      </c>
      <c r="L15" t="s">
        <v>122</v>
      </c>
      <c r="M15" t="s">
        <v>135</v>
      </c>
      <c r="N15" t="s">
        <v>913</v>
      </c>
      <c r="O15" t="s">
        <v>909</v>
      </c>
    </row>
    <row r="16" spans="1:21" x14ac:dyDescent="0.25">
      <c r="A16">
        <v>2817</v>
      </c>
      <c r="B16" t="s">
        <v>1142</v>
      </c>
      <c r="C16" t="s">
        <v>46</v>
      </c>
      <c r="D16" t="s">
        <v>1143</v>
      </c>
      <c r="E16" t="s">
        <v>1144</v>
      </c>
      <c r="F16" s="62">
        <v>107268</v>
      </c>
      <c r="G16" s="62">
        <v>321805</v>
      </c>
      <c r="H16" s="66" t="s">
        <v>51</v>
      </c>
      <c r="I16" s="5">
        <v>44404</v>
      </c>
      <c r="J16" s="5">
        <v>45133</v>
      </c>
      <c r="K16" s="5">
        <v>44621</v>
      </c>
      <c r="L16" t="s">
        <v>122</v>
      </c>
      <c r="M16" t="s">
        <v>135</v>
      </c>
      <c r="N16" t="s">
        <v>1145</v>
      </c>
      <c r="O16" t="s">
        <v>909</v>
      </c>
    </row>
    <row r="17" spans="1:21" x14ac:dyDescent="0.25">
      <c r="A17">
        <v>1060</v>
      </c>
      <c r="B17" t="s">
        <v>1146</v>
      </c>
      <c r="C17" t="s">
        <v>388</v>
      </c>
      <c r="D17" t="s">
        <v>1147</v>
      </c>
      <c r="E17" t="s">
        <v>1148</v>
      </c>
      <c r="F17" s="62">
        <v>4500000</v>
      </c>
      <c r="G17" s="62">
        <v>3709012</v>
      </c>
      <c r="H17" s="66" t="s">
        <v>336</v>
      </c>
      <c r="I17" s="5">
        <v>41849</v>
      </c>
      <c r="J17" s="5">
        <v>45135</v>
      </c>
      <c r="K17" s="5">
        <v>44392</v>
      </c>
      <c r="L17" t="s">
        <v>908</v>
      </c>
      <c r="M17" t="s">
        <v>51</v>
      </c>
      <c r="N17" t="s">
        <v>529</v>
      </c>
      <c r="O17" t="s">
        <v>904</v>
      </c>
    </row>
    <row r="18" spans="1:21" x14ac:dyDescent="0.25">
      <c r="A18">
        <v>2200</v>
      </c>
      <c r="B18" t="s">
        <v>1149</v>
      </c>
      <c r="C18" t="s">
        <v>101</v>
      </c>
      <c r="D18" t="s">
        <v>1149</v>
      </c>
      <c r="E18" t="s">
        <v>1150</v>
      </c>
      <c r="F18" s="62">
        <v>600000</v>
      </c>
      <c r="G18" s="62">
        <v>3600000</v>
      </c>
      <c r="H18" s="66" t="s">
        <v>51</v>
      </c>
      <c r="I18" s="5">
        <v>43678</v>
      </c>
      <c r="J18" s="5">
        <v>45138</v>
      </c>
      <c r="K18" s="5">
        <v>44593</v>
      </c>
      <c r="L18" t="s">
        <v>24</v>
      </c>
      <c r="M18" t="s">
        <v>135</v>
      </c>
      <c r="N18" t="s">
        <v>913</v>
      </c>
      <c r="O18" t="s">
        <v>904</v>
      </c>
    </row>
    <row r="19" spans="1:21" x14ac:dyDescent="0.25">
      <c r="A19">
        <v>2996</v>
      </c>
      <c r="B19" t="s">
        <v>1151</v>
      </c>
      <c r="C19" t="s">
        <v>101</v>
      </c>
      <c r="D19" t="s">
        <v>1152</v>
      </c>
      <c r="E19" t="s">
        <v>1153</v>
      </c>
      <c r="F19" s="62">
        <v>1251</v>
      </c>
      <c r="G19" s="62">
        <v>3753</v>
      </c>
      <c r="H19" s="66" t="s">
        <v>51</v>
      </c>
      <c r="I19" s="5">
        <v>44774</v>
      </c>
      <c r="J19" s="5">
        <v>45138</v>
      </c>
      <c r="K19" s="5">
        <v>44928</v>
      </c>
      <c r="L19" t="s">
        <v>122</v>
      </c>
      <c r="M19" t="s">
        <v>51</v>
      </c>
      <c r="N19" t="s">
        <v>913</v>
      </c>
      <c r="O19" t="s">
        <v>904</v>
      </c>
    </row>
    <row r="20" spans="1:21" hidden="1" x14ac:dyDescent="0.25">
      <c r="A20" s="70">
        <v>945</v>
      </c>
      <c r="B20" t="s">
        <v>1431</v>
      </c>
      <c r="C20" t="s">
        <v>21</v>
      </c>
      <c r="D20" t="s">
        <v>1432</v>
      </c>
      <c r="E20" t="s">
        <v>1433</v>
      </c>
      <c r="F20" s="62">
        <v>18000</v>
      </c>
      <c r="G20" s="62">
        <v>47200</v>
      </c>
      <c r="H20" s="66" t="s">
        <v>51</v>
      </c>
      <c r="I20" s="5">
        <v>44652</v>
      </c>
      <c r="J20" s="5">
        <v>45138</v>
      </c>
      <c r="M20" t="s">
        <v>135</v>
      </c>
      <c r="N20" t="s">
        <v>26</v>
      </c>
      <c r="O20" t="s">
        <v>904</v>
      </c>
    </row>
    <row r="21" spans="1:21" ht="45" x14ac:dyDescent="0.25">
      <c r="A21" s="78">
        <v>2908</v>
      </c>
      <c r="B21" s="79" t="s">
        <v>1434</v>
      </c>
      <c r="C21" s="79" t="s">
        <v>46</v>
      </c>
      <c r="D21" s="79" t="s">
        <v>1376</v>
      </c>
      <c r="E21" s="80" t="s">
        <v>1435</v>
      </c>
      <c r="F21" s="81">
        <v>718540</v>
      </c>
      <c r="G21" s="81">
        <v>718540</v>
      </c>
      <c r="H21" s="82" t="s">
        <v>51</v>
      </c>
      <c r="I21" s="83">
        <v>44774</v>
      </c>
      <c r="J21" s="83">
        <v>45138</v>
      </c>
      <c r="K21" s="83">
        <v>44986</v>
      </c>
      <c r="L21" s="79" t="s">
        <v>908</v>
      </c>
      <c r="M21" s="79" t="s">
        <v>51</v>
      </c>
      <c r="N21" s="79" t="s">
        <v>913</v>
      </c>
      <c r="O21" s="79" t="s">
        <v>904</v>
      </c>
      <c r="P21" s="79"/>
      <c r="Q21" s="79"/>
      <c r="R21" s="79"/>
      <c r="S21" s="79"/>
      <c r="T21" s="79"/>
      <c r="U21" s="79"/>
    </row>
    <row r="22" spans="1:21" ht="30" x14ac:dyDescent="0.25">
      <c r="A22">
        <v>2071</v>
      </c>
      <c r="B22" t="s">
        <v>1154</v>
      </c>
      <c r="C22" t="s">
        <v>101</v>
      </c>
      <c r="D22" s="49" t="s">
        <v>1436</v>
      </c>
      <c r="E22" t="s">
        <v>1150</v>
      </c>
      <c r="F22" s="98">
        <v>137422.5</v>
      </c>
      <c r="G22" s="99">
        <v>1686791</v>
      </c>
      <c r="H22" s="66" t="s">
        <v>51</v>
      </c>
      <c r="I22" s="5">
        <v>45143</v>
      </c>
      <c r="J22" s="5">
        <v>45508</v>
      </c>
      <c r="K22" s="5">
        <v>45322</v>
      </c>
      <c r="L22" t="s">
        <v>122</v>
      </c>
      <c r="M22" t="s">
        <v>135</v>
      </c>
      <c r="N22" t="s">
        <v>962</v>
      </c>
      <c r="O22" t="s">
        <v>909</v>
      </c>
    </row>
    <row r="23" spans="1:21" x14ac:dyDescent="0.25">
      <c r="A23">
        <v>2841</v>
      </c>
      <c r="B23" t="s">
        <v>1155</v>
      </c>
      <c r="C23" t="s">
        <v>101</v>
      </c>
      <c r="D23" t="s">
        <v>1155</v>
      </c>
      <c r="E23" t="s">
        <v>997</v>
      </c>
      <c r="F23" s="62">
        <v>16079</v>
      </c>
      <c r="G23" s="62">
        <v>16079</v>
      </c>
      <c r="H23" s="66" t="s">
        <v>51</v>
      </c>
      <c r="I23" s="5">
        <v>44780</v>
      </c>
      <c r="J23" s="5">
        <v>45144</v>
      </c>
      <c r="K23" s="5">
        <v>44986</v>
      </c>
      <c r="L23" t="s">
        <v>944</v>
      </c>
      <c r="M23" t="s">
        <v>135</v>
      </c>
      <c r="N23" t="s">
        <v>913</v>
      </c>
      <c r="O23" t="s">
        <v>909</v>
      </c>
    </row>
    <row r="24" spans="1:21" x14ac:dyDescent="0.25">
      <c r="A24">
        <v>2983</v>
      </c>
      <c r="B24" t="s">
        <v>1156</v>
      </c>
      <c r="C24" t="s">
        <v>101</v>
      </c>
      <c r="D24" t="s">
        <v>1157</v>
      </c>
      <c r="E24" t="s">
        <v>1158</v>
      </c>
      <c r="F24" s="62">
        <v>13896</v>
      </c>
      <c r="G24" s="62">
        <v>13896</v>
      </c>
      <c r="H24" s="66" t="s">
        <v>51</v>
      </c>
      <c r="I24" s="5">
        <v>44784</v>
      </c>
      <c r="J24" s="5">
        <v>45148</v>
      </c>
      <c r="K24" s="5">
        <v>45017</v>
      </c>
      <c r="L24" t="s">
        <v>122</v>
      </c>
      <c r="M24" t="s">
        <v>135</v>
      </c>
      <c r="N24" t="s">
        <v>913</v>
      </c>
      <c r="O24" t="s">
        <v>909</v>
      </c>
    </row>
    <row r="25" spans="1:21" x14ac:dyDescent="0.25">
      <c r="A25">
        <v>2867</v>
      </c>
      <c r="B25" t="s">
        <v>941</v>
      </c>
      <c r="C25" t="s">
        <v>101</v>
      </c>
      <c r="D25" t="s">
        <v>942</v>
      </c>
      <c r="E25" t="s">
        <v>943</v>
      </c>
      <c r="F25" s="62">
        <v>41125</v>
      </c>
      <c r="G25" s="62">
        <v>41125</v>
      </c>
      <c r="H25" s="66" t="s">
        <v>51</v>
      </c>
      <c r="I25" s="5">
        <v>44652</v>
      </c>
      <c r="J25" s="5">
        <v>45166</v>
      </c>
      <c r="K25" s="5">
        <v>44932</v>
      </c>
      <c r="L25" t="s">
        <v>944</v>
      </c>
      <c r="M25" t="s">
        <v>51</v>
      </c>
      <c r="N25" t="s">
        <v>913</v>
      </c>
      <c r="O25" t="s">
        <v>904</v>
      </c>
    </row>
    <row r="26" spans="1:21" x14ac:dyDescent="0.25">
      <c r="A26">
        <v>3015</v>
      </c>
      <c r="B26" t="s">
        <v>1288</v>
      </c>
      <c r="C26" t="s">
        <v>101</v>
      </c>
      <c r="D26" t="s">
        <v>1437</v>
      </c>
      <c r="E26" t="s">
        <v>1438</v>
      </c>
      <c r="F26" s="62">
        <v>14975</v>
      </c>
      <c r="G26" s="76" t="s">
        <v>638</v>
      </c>
      <c r="H26" s="66" t="s">
        <v>51</v>
      </c>
      <c r="I26" s="5">
        <v>44805</v>
      </c>
      <c r="J26" s="5">
        <v>45169</v>
      </c>
      <c r="K26" s="5">
        <v>44986</v>
      </c>
      <c r="L26" t="s">
        <v>542</v>
      </c>
      <c r="M26" t="s">
        <v>135</v>
      </c>
      <c r="N26" t="s">
        <v>913</v>
      </c>
      <c r="O26" t="s">
        <v>904</v>
      </c>
    </row>
    <row r="27" spans="1:21" x14ac:dyDescent="0.25">
      <c r="A27">
        <v>3104</v>
      </c>
      <c r="B27" t="s">
        <v>1439</v>
      </c>
      <c r="C27" t="s">
        <v>46</v>
      </c>
      <c r="D27" t="s">
        <v>1440</v>
      </c>
      <c r="E27" t="s">
        <v>1441</v>
      </c>
      <c r="F27" s="62">
        <v>3960</v>
      </c>
      <c r="G27" s="76">
        <v>3960</v>
      </c>
      <c r="H27" s="66" t="s">
        <v>51</v>
      </c>
      <c r="I27" s="5">
        <v>45017</v>
      </c>
      <c r="J27" s="5">
        <v>45169</v>
      </c>
      <c r="K27" s="5" t="s">
        <v>912</v>
      </c>
      <c r="L27" t="s">
        <v>122</v>
      </c>
      <c r="M27" s="5" t="s">
        <v>51</v>
      </c>
      <c r="N27" s="5" t="s">
        <v>953</v>
      </c>
      <c r="O27" s="5" t="s">
        <v>904</v>
      </c>
    </row>
    <row r="28" spans="1:21" x14ac:dyDescent="0.25">
      <c r="A28">
        <v>2089</v>
      </c>
      <c r="B28" t="s">
        <v>1079</v>
      </c>
      <c r="C28" t="s">
        <v>101</v>
      </c>
      <c r="D28" t="s">
        <v>1080</v>
      </c>
      <c r="E28" t="s">
        <v>1081</v>
      </c>
      <c r="F28" s="62">
        <v>44000</v>
      </c>
      <c r="G28" s="62">
        <v>88000</v>
      </c>
      <c r="H28" s="66" t="s">
        <v>51</v>
      </c>
      <c r="I28" s="5">
        <v>44287</v>
      </c>
      <c r="J28" s="5">
        <v>45169</v>
      </c>
      <c r="K28" s="5">
        <v>44651</v>
      </c>
      <c r="L28" t="s">
        <v>122</v>
      </c>
      <c r="M28" t="s">
        <v>135</v>
      </c>
      <c r="N28" t="s">
        <v>903</v>
      </c>
      <c r="O28" t="s">
        <v>904</v>
      </c>
    </row>
    <row r="29" spans="1:21" hidden="1" x14ac:dyDescent="0.25">
      <c r="A29">
        <v>3114</v>
      </c>
      <c r="B29" t="s">
        <v>1442</v>
      </c>
      <c r="C29" t="s">
        <v>21</v>
      </c>
      <c r="D29" t="s">
        <v>1442</v>
      </c>
      <c r="E29" t="s">
        <v>1107</v>
      </c>
      <c r="F29" s="69">
        <v>2500</v>
      </c>
      <c r="G29" s="69">
        <v>2500</v>
      </c>
      <c r="H29" s="66" t="s">
        <v>51</v>
      </c>
      <c r="I29" s="5">
        <v>45033</v>
      </c>
      <c r="J29" s="5">
        <v>45169</v>
      </c>
      <c r="K29" s="5" t="s">
        <v>912</v>
      </c>
      <c r="L29" t="s">
        <v>122</v>
      </c>
      <c r="M29" s="5" t="s">
        <v>51</v>
      </c>
      <c r="N29" t="s">
        <v>136</v>
      </c>
      <c r="O29" t="s">
        <v>909</v>
      </c>
    </row>
    <row r="30" spans="1:21" x14ac:dyDescent="0.25">
      <c r="A30">
        <v>1550</v>
      </c>
      <c r="B30" t="s">
        <v>1162</v>
      </c>
      <c r="C30" t="s">
        <v>46</v>
      </c>
      <c r="D30" t="s">
        <v>1162</v>
      </c>
      <c r="E30" t="s">
        <v>1163</v>
      </c>
      <c r="F30" s="62">
        <v>12000</v>
      </c>
      <c r="G30" s="62">
        <v>60000</v>
      </c>
      <c r="H30" s="66" t="s">
        <v>51</v>
      </c>
      <c r="I30" s="5">
        <v>44440</v>
      </c>
      <c r="J30" s="5">
        <v>45169</v>
      </c>
      <c r="K30" s="5">
        <v>44804</v>
      </c>
      <c r="L30" t="s">
        <v>908</v>
      </c>
      <c r="M30" t="s">
        <v>51</v>
      </c>
      <c r="N30" t="s">
        <v>953</v>
      </c>
      <c r="O30" t="s">
        <v>909</v>
      </c>
    </row>
    <row r="31" spans="1:21" x14ac:dyDescent="0.25">
      <c r="A31">
        <v>2792</v>
      </c>
      <c r="B31" t="s">
        <v>1443</v>
      </c>
      <c r="C31" t="s">
        <v>46</v>
      </c>
      <c r="D31" t="s">
        <v>1443</v>
      </c>
      <c r="E31" t="s">
        <v>1444</v>
      </c>
      <c r="F31" s="62">
        <v>160000</v>
      </c>
      <c r="G31" s="62">
        <v>246666</v>
      </c>
      <c r="H31" s="66" t="s">
        <v>51</v>
      </c>
      <c r="I31" s="5">
        <v>44515</v>
      </c>
      <c r="J31" s="5">
        <v>45169</v>
      </c>
      <c r="L31" t="s">
        <v>24</v>
      </c>
      <c r="M31" t="s">
        <v>135</v>
      </c>
      <c r="N31" t="s">
        <v>913</v>
      </c>
      <c r="O31" t="s">
        <v>904</v>
      </c>
    </row>
    <row r="32" spans="1:21" hidden="1" x14ac:dyDescent="0.25">
      <c r="A32">
        <v>2793</v>
      </c>
      <c r="B32" t="s">
        <v>1443</v>
      </c>
      <c r="C32" t="s">
        <v>21</v>
      </c>
      <c r="D32" t="s">
        <v>1443</v>
      </c>
      <c r="E32" t="s">
        <v>1445</v>
      </c>
      <c r="F32" s="62">
        <v>170000</v>
      </c>
      <c r="G32" s="62">
        <v>285000</v>
      </c>
      <c r="H32" s="66" t="s">
        <v>51</v>
      </c>
      <c r="I32" s="5">
        <v>44440</v>
      </c>
      <c r="J32" s="5">
        <v>45169</v>
      </c>
      <c r="L32" t="s">
        <v>24</v>
      </c>
      <c r="M32" t="s">
        <v>135</v>
      </c>
      <c r="N32" t="s">
        <v>913</v>
      </c>
      <c r="O32" t="s">
        <v>904</v>
      </c>
    </row>
    <row r="33" spans="1:15" x14ac:dyDescent="0.25">
      <c r="A33">
        <v>2064</v>
      </c>
      <c r="B33" t="s">
        <v>1166</v>
      </c>
      <c r="C33" t="s">
        <v>101</v>
      </c>
      <c r="D33" t="s">
        <v>1166</v>
      </c>
      <c r="E33" t="s">
        <v>1167</v>
      </c>
      <c r="F33" s="62">
        <v>169161</v>
      </c>
      <c r="G33" s="62">
        <v>676645</v>
      </c>
      <c r="H33" s="66" t="s">
        <v>51</v>
      </c>
      <c r="I33" s="5">
        <v>43721</v>
      </c>
      <c r="J33" s="5">
        <v>45181</v>
      </c>
      <c r="K33" s="5">
        <v>44593</v>
      </c>
      <c r="L33" t="s">
        <v>908</v>
      </c>
      <c r="M33" t="s">
        <v>51</v>
      </c>
      <c r="N33" t="s">
        <v>913</v>
      </c>
      <c r="O33" t="s">
        <v>909</v>
      </c>
    </row>
    <row r="34" spans="1:15" x14ac:dyDescent="0.25">
      <c r="A34">
        <v>2820</v>
      </c>
      <c r="B34" t="s">
        <v>1168</v>
      </c>
      <c r="C34" t="s">
        <v>101</v>
      </c>
      <c r="D34" t="s">
        <v>1168</v>
      </c>
      <c r="E34" t="s">
        <v>1167</v>
      </c>
      <c r="F34" s="62">
        <v>39650</v>
      </c>
      <c r="G34" s="62">
        <v>79300</v>
      </c>
      <c r="H34" s="66" t="s">
        <v>51</v>
      </c>
      <c r="I34" s="5">
        <v>44452</v>
      </c>
      <c r="J34" s="5">
        <v>45181</v>
      </c>
      <c r="K34" s="5">
        <v>44805</v>
      </c>
      <c r="L34" t="s">
        <v>122</v>
      </c>
      <c r="M34" t="s">
        <v>51</v>
      </c>
      <c r="N34" t="s">
        <v>913</v>
      </c>
      <c r="O34" t="s">
        <v>909</v>
      </c>
    </row>
    <row r="35" spans="1:15" x14ac:dyDescent="0.25">
      <c r="A35">
        <v>2678</v>
      </c>
      <c r="B35" t="s">
        <v>1164</v>
      </c>
      <c r="C35" t="s">
        <v>101</v>
      </c>
      <c r="D35" t="s">
        <v>1164</v>
      </c>
      <c r="E35" t="s">
        <v>1165</v>
      </c>
      <c r="F35" s="62">
        <v>9600</v>
      </c>
      <c r="G35" s="62">
        <v>19200</v>
      </c>
      <c r="H35" s="66" t="s">
        <v>51</v>
      </c>
      <c r="I35" s="5">
        <v>44450</v>
      </c>
      <c r="J35" s="5">
        <v>45186</v>
      </c>
      <c r="K35" s="5">
        <v>44814</v>
      </c>
      <c r="L35" t="s">
        <v>122</v>
      </c>
      <c r="M35" t="s">
        <v>51</v>
      </c>
      <c r="N35" t="s">
        <v>913</v>
      </c>
      <c r="O35" t="s">
        <v>909</v>
      </c>
    </row>
    <row r="36" spans="1:15" x14ac:dyDescent="0.25">
      <c r="A36">
        <v>2214</v>
      </c>
      <c r="B36" t="s">
        <v>1446</v>
      </c>
      <c r="C36" t="s">
        <v>46</v>
      </c>
      <c r="D36" t="s">
        <v>1171</v>
      </c>
      <c r="E36" t="s">
        <v>1172</v>
      </c>
      <c r="F36" s="62">
        <v>18440</v>
      </c>
      <c r="G36" s="62">
        <v>94175</v>
      </c>
      <c r="H36" s="66" t="s">
        <v>51</v>
      </c>
      <c r="I36" s="5">
        <v>43373</v>
      </c>
      <c r="J36" s="5">
        <v>45198</v>
      </c>
      <c r="K36" s="5">
        <v>44652</v>
      </c>
      <c r="L36" t="s">
        <v>122</v>
      </c>
      <c r="M36" t="s">
        <v>51</v>
      </c>
      <c r="N36" t="s">
        <v>953</v>
      </c>
      <c r="O36" t="s">
        <v>909</v>
      </c>
    </row>
    <row r="37" spans="1:15" x14ac:dyDescent="0.25">
      <c r="A37">
        <v>2936</v>
      </c>
      <c r="B37" t="s">
        <v>1093</v>
      </c>
      <c r="C37" t="s">
        <v>101</v>
      </c>
      <c r="D37" t="s">
        <v>1094</v>
      </c>
      <c r="E37" t="s">
        <v>1095</v>
      </c>
      <c r="F37" s="62">
        <v>145000</v>
      </c>
      <c r="G37" s="62">
        <v>145000</v>
      </c>
      <c r="H37" s="66" t="s">
        <v>51</v>
      </c>
      <c r="I37" s="5">
        <v>44652</v>
      </c>
      <c r="J37" s="5">
        <v>45199</v>
      </c>
      <c r="K37" s="64" t="s">
        <v>1447</v>
      </c>
      <c r="L37" t="s">
        <v>1448</v>
      </c>
      <c r="M37" t="s">
        <v>51</v>
      </c>
      <c r="N37" t="s">
        <v>903</v>
      </c>
      <c r="O37" t="s">
        <v>909</v>
      </c>
    </row>
    <row r="38" spans="1:15" x14ac:dyDescent="0.25">
      <c r="A38">
        <v>621</v>
      </c>
      <c r="B38" t="s">
        <v>932</v>
      </c>
      <c r="C38" t="s">
        <v>46</v>
      </c>
      <c r="D38" t="s">
        <v>932</v>
      </c>
      <c r="E38" t="s">
        <v>933</v>
      </c>
      <c r="F38" s="62">
        <v>230000</v>
      </c>
      <c r="G38" s="62">
        <v>3200000</v>
      </c>
      <c r="H38" s="66" t="s">
        <v>336</v>
      </c>
      <c r="I38" s="5">
        <v>40452</v>
      </c>
      <c r="J38" s="5">
        <v>45199</v>
      </c>
      <c r="K38" s="5">
        <v>44866</v>
      </c>
      <c r="L38" t="s">
        <v>127</v>
      </c>
      <c r="M38" t="s">
        <v>135</v>
      </c>
      <c r="N38" t="s">
        <v>913</v>
      </c>
      <c r="O38" t="s">
        <v>904</v>
      </c>
    </row>
    <row r="39" spans="1:15" x14ac:dyDescent="0.25">
      <c r="A39">
        <v>2074</v>
      </c>
      <c r="B39" t="s">
        <v>917</v>
      </c>
      <c r="C39" t="s">
        <v>101</v>
      </c>
      <c r="D39" t="s">
        <v>917</v>
      </c>
      <c r="E39" t="s">
        <v>918</v>
      </c>
      <c r="F39" s="62">
        <v>7995</v>
      </c>
      <c r="G39" s="62">
        <v>39975</v>
      </c>
      <c r="H39" s="66" t="s">
        <v>51</v>
      </c>
      <c r="I39" s="5">
        <v>44835</v>
      </c>
      <c r="J39" s="5">
        <v>45199</v>
      </c>
      <c r="K39" s="5">
        <v>45047</v>
      </c>
      <c r="L39" t="s">
        <v>919</v>
      </c>
      <c r="M39" t="s">
        <v>51</v>
      </c>
      <c r="N39" t="s">
        <v>136</v>
      </c>
      <c r="O39" t="s">
        <v>909</v>
      </c>
    </row>
    <row r="40" spans="1:15" x14ac:dyDescent="0.25">
      <c r="A40">
        <v>3103</v>
      </c>
      <c r="B40" t="s">
        <v>1449</v>
      </c>
      <c r="C40" t="s">
        <v>46</v>
      </c>
      <c r="D40" t="s">
        <v>1450</v>
      </c>
      <c r="E40" t="s">
        <v>1430</v>
      </c>
      <c r="F40" s="62">
        <v>8400</v>
      </c>
      <c r="G40" s="62">
        <v>8400</v>
      </c>
      <c r="H40" s="66" t="s">
        <v>51</v>
      </c>
      <c r="I40" s="5">
        <v>45037</v>
      </c>
      <c r="J40" s="5">
        <v>45199</v>
      </c>
      <c r="K40" s="5">
        <v>45107</v>
      </c>
      <c r="L40" t="s">
        <v>122</v>
      </c>
      <c r="M40" t="s">
        <v>51</v>
      </c>
      <c r="N40" t="s">
        <v>136</v>
      </c>
      <c r="O40" t="s">
        <v>904</v>
      </c>
    </row>
    <row r="41" spans="1:15" x14ac:dyDescent="0.25">
      <c r="A41">
        <v>3028</v>
      </c>
      <c r="B41" t="s">
        <v>1451</v>
      </c>
      <c r="C41" t="s">
        <v>101</v>
      </c>
      <c r="D41" t="s">
        <v>1451</v>
      </c>
      <c r="E41" t="s">
        <v>1452</v>
      </c>
      <c r="F41" s="69">
        <v>15375</v>
      </c>
      <c r="G41" s="69">
        <v>15375</v>
      </c>
      <c r="H41" s="66" t="s">
        <v>51</v>
      </c>
      <c r="I41" s="5">
        <v>44834</v>
      </c>
      <c r="J41" s="5">
        <v>45199</v>
      </c>
      <c r="K41" s="71" t="s">
        <v>912</v>
      </c>
      <c r="L41" t="s">
        <v>122</v>
      </c>
      <c r="M41" t="s">
        <v>135</v>
      </c>
      <c r="N41" t="s">
        <v>913</v>
      </c>
      <c r="O41" t="s">
        <v>909</v>
      </c>
    </row>
    <row r="42" spans="1:15" x14ac:dyDescent="0.25">
      <c r="A42">
        <v>620</v>
      </c>
      <c r="B42" t="s">
        <v>930</v>
      </c>
      <c r="C42" t="s">
        <v>46</v>
      </c>
      <c r="D42" t="s">
        <v>930</v>
      </c>
      <c r="E42" t="s">
        <v>931</v>
      </c>
      <c r="F42" s="62">
        <v>280000</v>
      </c>
      <c r="G42" s="62">
        <v>3200000</v>
      </c>
      <c r="H42" s="66" t="s">
        <v>51</v>
      </c>
      <c r="I42" s="5">
        <v>40452</v>
      </c>
      <c r="J42" s="5">
        <v>45199</v>
      </c>
      <c r="K42" s="5">
        <v>44866</v>
      </c>
      <c r="L42" t="s">
        <v>105</v>
      </c>
      <c r="M42" t="s">
        <v>135</v>
      </c>
      <c r="N42" t="s">
        <v>913</v>
      </c>
      <c r="O42" t="s">
        <v>904</v>
      </c>
    </row>
    <row r="43" spans="1:15" x14ac:dyDescent="0.25">
      <c r="A43">
        <v>481</v>
      </c>
      <c r="B43" t="s">
        <v>926</v>
      </c>
      <c r="C43" t="s">
        <v>46</v>
      </c>
      <c r="D43" t="s">
        <v>926</v>
      </c>
      <c r="E43" t="s">
        <v>927</v>
      </c>
      <c r="F43" s="63" t="s">
        <v>928</v>
      </c>
      <c r="G43" s="63" t="s">
        <v>929</v>
      </c>
      <c r="H43" s="66" t="s">
        <v>51</v>
      </c>
      <c r="I43" s="5">
        <v>43692</v>
      </c>
      <c r="J43" s="5">
        <v>45199</v>
      </c>
      <c r="K43" s="5">
        <v>44621</v>
      </c>
      <c r="L43" t="s">
        <v>122</v>
      </c>
      <c r="O43" t="s">
        <v>904</v>
      </c>
    </row>
    <row r="44" spans="1:15" x14ac:dyDescent="0.25">
      <c r="A44">
        <v>623</v>
      </c>
      <c r="B44" t="s">
        <v>934</v>
      </c>
      <c r="C44" t="s">
        <v>46</v>
      </c>
      <c r="D44" t="s">
        <v>935</v>
      </c>
      <c r="E44" t="s">
        <v>936</v>
      </c>
      <c r="F44" s="62">
        <v>40000</v>
      </c>
      <c r="G44" s="62">
        <v>480000</v>
      </c>
      <c r="H44" s="66" t="s">
        <v>51</v>
      </c>
      <c r="I44" s="5">
        <v>40452</v>
      </c>
      <c r="J44" s="5">
        <v>45199</v>
      </c>
      <c r="K44" s="5">
        <v>44866</v>
      </c>
      <c r="L44" t="s">
        <v>127</v>
      </c>
      <c r="M44" t="s">
        <v>135</v>
      </c>
      <c r="N44" t="s">
        <v>913</v>
      </c>
      <c r="O44" t="s">
        <v>904</v>
      </c>
    </row>
    <row r="45" spans="1:15" x14ac:dyDescent="0.25">
      <c r="A45">
        <v>2738</v>
      </c>
      <c r="B45" t="s">
        <v>1173</v>
      </c>
      <c r="C45" t="s">
        <v>101</v>
      </c>
      <c r="D45" t="s">
        <v>1173</v>
      </c>
      <c r="E45" t="s">
        <v>1174</v>
      </c>
      <c r="F45" s="62">
        <v>400000</v>
      </c>
      <c r="G45" s="62">
        <v>800000</v>
      </c>
      <c r="H45" s="66" t="s">
        <v>51</v>
      </c>
      <c r="I45" s="5">
        <v>44474</v>
      </c>
      <c r="J45" s="5">
        <v>45203</v>
      </c>
      <c r="K45" s="5">
        <v>45017</v>
      </c>
      <c r="L45" t="s">
        <v>24</v>
      </c>
      <c r="M45" t="s">
        <v>51</v>
      </c>
      <c r="N45" t="s">
        <v>913</v>
      </c>
      <c r="O45" t="s">
        <v>909</v>
      </c>
    </row>
    <row r="46" spans="1:15" x14ac:dyDescent="0.25">
      <c r="A46">
        <v>949</v>
      </c>
      <c r="B46" t="s">
        <v>1175</v>
      </c>
      <c r="C46" t="s">
        <v>101</v>
      </c>
      <c r="D46" t="s">
        <v>1175</v>
      </c>
      <c r="E46" t="s">
        <v>1453</v>
      </c>
      <c r="F46" s="62" t="s">
        <v>994</v>
      </c>
      <c r="G46" s="62" t="s">
        <v>994</v>
      </c>
      <c r="H46" s="66" t="s">
        <v>51</v>
      </c>
      <c r="I46" s="5">
        <v>44121</v>
      </c>
      <c r="J46" s="5">
        <v>45215</v>
      </c>
      <c r="K46" s="5">
        <v>44682</v>
      </c>
      <c r="L46" t="s">
        <v>24</v>
      </c>
      <c r="M46" t="s">
        <v>135</v>
      </c>
      <c r="N46" t="s">
        <v>913</v>
      </c>
      <c r="O46" t="s">
        <v>909</v>
      </c>
    </row>
    <row r="47" spans="1:15" x14ac:dyDescent="0.25">
      <c r="A47">
        <v>3036</v>
      </c>
      <c r="B47" t="s">
        <v>1454</v>
      </c>
      <c r="C47" t="s">
        <v>101</v>
      </c>
      <c r="D47" t="s">
        <v>1454</v>
      </c>
      <c r="E47" t="s">
        <v>1455</v>
      </c>
      <c r="F47" s="69">
        <v>19999</v>
      </c>
      <c r="G47" s="69">
        <v>19999</v>
      </c>
      <c r="H47" s="66" t="s">
        <v>51</v>
      </c>
      <c r="I47" s="5">
        <v>44862</v>
      </c>
      <c r="J47" s="5">
        <v>45226</v>
      </c>
      <c r="K47" s="5" t="s">
        <v>950</v>
      </c>
      <c r="L47" t="s">
        <v>122</v>
      </c>
      <c r="M47" s="5" t="s">
        <v>135</v>
      </c>
      <c r="N47" t="s">
        <v>136</v>
      </c>
      <c r="O47" t="s">
        <v>909</v>
      </c>
    </row>
    <row r="48" spans="1:15" x14ac:dyDescent="0.25">
      <c r="A48">
        <v>3115</v>
      </c>
      <c r="B48" t="s">
        <v>1456</v>
      </c>
      <c r="C48" t="s">
        <v>1099</v>
      </c>
      <c r="D48" t="s">
        <v>1457</v>
      </c>
      <c r="E48" t="s">
        <v>1458</v>
      </c>
      <c r="F48" s="62">
        <v>129000</v>
      </c>
      <c r="G48" s="62">
        <v>129000</v>
      </c>
      <c r="H48" s="66" t="s">
        <v>51</v>
      </c>
      <c r="I48" s="5">
        <v>45017</v>
      </c>
      <c r="J48" s="5">
        <v>45230</v>
      </c>
      <c r="K48" s="64" t="s">
        <v>1111</v>
      </c>
      <c r="L48" t="s">
        <v>122</v>
      </c>
      <c r="M48" t="s">
        <v>135</v>
      </c>
      <c r="N48" t="s">
        <v>25</v>
      </c>
      <c r="O48" t="s">
        <v>904</v>
      </c>
    </row>
    <row r="49" spans="1:21" x14ac:dyDescent="0.25">
      <c r="A49">
        <v>2775</v>
      </c>
      <c r="B49" t="s">
        <v>1109</v>
      </c>
      <c r="C49" t="s">
        <v>1099</v>
      </c>
      <c r="D49" t="s">
        <v>1110</v>
      </c>
      <c r="E49" t="s">
        <v>1107</v>
      </c>
      <c r="F49" s="62">
        <v>3250</v>
      </c>
      <c r="G49" s="62">
        <v>8000</v>
      </c>
      <c r="H49" s="66" t="s">
        <v>51</v>
      </c>
      <c r="I49" s="5">
        <v>44682</v>
      </c>
      <c r="J49" s="5">
        <v>45230</v>
      </c>
      <c r="K49" s="64" t="s">
        <v>1111</v>
      </c>
      <c r="L49" t="s">
        <v>122</v>
      </c>
      <c r="M49" t="s">
        <v>51</v>
      </c>
      <c r="N49" t="s">
        <v>136</v>
      </c>
      <c r="O49" t="s">
        <v>909</v>
      </c>
    </row>
    <row r="50" spans="1:21" x14ac:dyDescent="0.25">
      <c r="A50">
        <v>2776</v>
      </c>
      <c r="B50" t="s">
        <v>1112</v>
      </c>
      <c r="C50" t="s">
        <v>1099</v>
      </c>
      <c r="D50" t="s">
        <v>1112</v>
      </c>
      <c r="E50" t="s">
        <v>1107</v>
      </c>
      <c r="F50" s="62">
        <v>1500</v>
      </c>
      <c r="G50" s="62">
        <v>3800</v>
      </c>
      <c r="H50" s="66" t="s">
        <v>51</v>
      </c>
      <c r="I50" s="5">
        <v>44407</v>
      </c>
      <c r="J50" s="5">
        <v>45230</v>
      </c>
      <c r="K50" s="64" t="s">
        <v>1111</v>
      </c>
      <c r="L50" t="s">
        <v>122</v>
      </c>
      <c r="M50" t="s">
        <v>51</v>
      </c>
      <c r="N50" t="s">
        <v>136</v>
      </c>
      <c r="O50" t="s">
        <v>909</v>
      </c>
    </row>
    <row r="51" spans="1:21" x14ac:dyDescent="0.25">
      <c r="A51">
        <v>2899</v>
      </c>
      <c r="B51" t="s">
        <v>1459</v>
      </c>
      <c r="C51" t="s">
        <v>1099</v>
      </c>
      <c r="D51" t="s">
        <v>1459</v>
      </c>
      <c r="E51" t="s">
        <v>1107</v>
      </c>
      <c r="F51" s="62">
        <v>1200</v>
      </c>
      <c r="G51" s="62">
        <v>5300</v>
      </c>
      <c r="H51" s="66" t="s">
        <v>51</v>
      </c>
      <c r="I51" s="5">
        <v>44317</v>
      </c>
      <c r="J51" s="5">
        <v>45230</v>
      </c>
      <c r="K51" s="64" t="s">
        <v>1108</v>
      </c>
      <c r="L51" t="s">
        <v>122</v>
      </c>
      <c r="M51" t="s">
        <v>51</v>
      </c>
      <c r="N51" t="s">
        <v>136</v>
      </c>
      <c r="O51" t="s">
        <v>909</v>
      </c>
    </row>
    <row r="52" spans="1:21" x14ac:dyDescent="0.25">
      <c r="A52">
        <v>3079</v>
      </c>
      <c r="B52" t="s">
        <v>1460</v>
      </c>
      <c r="C52" t="s">
        <v>46</v>
      </c>
      <c r="D52" t="s">
        <v>1460</v>
      </c>
      <c r="E52" t="s">
        <v>1107</v>
      </c>
      <c r="F52" s="69">
        <v>3000</v>
      </c>
      <c r="G52" s="69">
        <v>3000</v>
      </c>
      <c r="H52" s="66" t="s">
        <v>51</v>
      </c>
      <c r="I52" s="5">
        <v>44965</v>
      </c>
      <c r="J52" s="5">
        <v>45230</v>
      </c>
      <c r="K52" s="64" t="s">
        <v>912</v>
      </c>
      <c r="L52" t="s">
        <v>122</v>
      </c>
      <c r="M52" t="s">
        <v>51</v>
      </c>
      <c r="N52" t="s">
        <v>136</v>
      </c>
      <c r="O52" t="s">
        <v>909</v>
      </c>
    </row>
    <row r="53" spans="1:21" x14ac:dyDescent="0.25">
      <c r="A53">
        <v>1943</v>
      </c>
      <c r="B53" t="s">
        <v>1179</v>
      </c>
      <c r="C53" t="s">
        <v>101</v>
      </c>
      <c r="D53" t="s">
        <v>1179</v>
      </c>
      <c r="E53" t="s">
        <v>1180</v>
      </c>
      <c r="F53" s="62">
        <v>9000</v>
      </c>
      <c r="G53" s="62">
        <v>39000</v>
      </c>
      <c r="H53" s="66" t="s">
        <v>51</v>
      </c>
      <c r="I53" s="5">
        <v>44137</v>
      </c>
      <c r="J53" s="5">
        <v>45231</v>
      </c>
      <c r="K53" s="5">
        <v>44896</v>
      </c>
      <c r="L53" t="s">
        <v>944</v>
      </c>
      <c r="M53" t="s">
        <v>51</v>
      </c>
      <c r="N53" t="s">
        <v>913</v>
      </c>
      <c r="O53" t="s">
        <v>909</v>
      </c>
    </row>
    <row r="54" spans="1:21" x14ac:dyDescent="0.25">
      <c r="A54" s="72" t="s">
        <v>967</v>
      </c>
      <c r="B54" t="s">
        <v>968</v>
      </c>
      <c r="C54" t="s">
        <v>101</v>
      </c>
      <c r="D54" t="s">
        <v>968</v>
      </c>
      <c r="E54" t="s">
        <v>969</v>
      </c>
      <c r="F54" s="62">
        <v>14677</v>
      </c>
      <c r="G54" s="62">
        <v>202390</v>
      </c>
      <c r="H54" s="66" t="s">
        <v>51</v>
      </c>
      <c r="I54" s="5">
        <v>43773</v>
      </c>
      <c r="J54" s="5">
        <v>45233</v>
      </c>
      <c r="K54" s="5">
        <v>45047</v>
      </c>
      <c r="L54" t="s">
        <v>24</v>
      </c>
      <c r="M54" t="s">
        <v>51</v>
      </c>
      <c r="N54" t="s">
        <v>913</v>
      </c>
      <c r="O54" t="s">
        <v>909</v>
      </c>
    </row>
    <row r="55" spans="1:21" x14ac:dyDescent="0.25">
      <c r="A55">
        <v>2191</v>
      </c>
      <c r="B55" t="s">
        <v>959</v>
      </c>
      <c r="C55" t="s">
        <v>46</v>
      </c>
      <c r="D55" t="s">
        <v>960</v>
      </c>
      <c r="E55" t="s">
        <v>961</v>
      </c>
      <c r="F55" s="62">
        <v>49093</v>
      </c>
      <c r="G55" s="62">
        <v>147281</v>
      </c>
      <c r="H55" s="66" t="s">
        <v>51</v>
      </c>
      <c r="I55" s="5">
        <v>43329</v>
      </c>
      <c r="J55" s="5">
        <v>45236</v>
      </c>
      <c r="K55" s="5">
        <v>45047</v>
      </c>
      <c r="L55" t="s">
        <v>908</v>
      </c>
      <c r="M55" t="s">
        <v>51</v>
      </c>
      <c r="N55" t="s">
        <v>962</v>
      </c>
      <c r="O55" t="s">
        <v>904</v>
      </c>
    </row>
    <row r="56" spans="1:21" x14ac:dyDescent="0.25">
      <c r="A56">
        <v>2646</v>
      </c>
      <c r="B56" t="s">
        <v>1181</v>
      </c>
      <c r="C56" t="s">
        <v>46</v>
      </c>
      <c r="D56" t="s">
        <v>1181</v>
      </c>
      <c r="E56" t="s">
        <v>1182</v>
      </c>
      <c r="F56" s="62">
        <v>32119</v>
      </c>
      <c r="G56" s="62">
        <v>64238</v>
      </c>
      <c r="H56" s="66" t="s">
        <v>51</v>
      </c>
      <c r="I56" s="5">
        <v>44512</v>
      </c>
      <c r="J56" s="5">
        <v>45241</v>
      </c>
      <c r="K56" s="5">
        <v>44793</v>
      </c>
      <c r="L56" t="s">
        <v>24</v>
      </c>
      <c r="M56" t="s">
        <v>135</v>
      </c>
      <c r="N56" t="s">
        <v>913</v>
      </c>
      <c r="O56" t="s">
        <v>909</v>
      </c>
    </row>
    <row r="57" spans="1:21" s="79" customFormat="1" x14ac:dyDescent="0.25">
      <c r="A57">
        <v>2216</v>
      </c>
      <c r="B57" t="s">
        <v>970</v>
      </c>
      <c r="C57" t="s">
        <v>46</v>
      </c>
      <c r="D57" t="s">
        <v>970</v>
      </c>
      <c r="E57" t="s">
        <v>971</v>
      </c>
      <c r="F57" s="62">
        <v>67250</v>
      </c>
      <c r="G57" s="62">
        <v>269001</v>
      </c>
      <c r="H57" s="66" t="s">
        <v>51</v>
      </c>
      <c r="I57" s="5">
        <v>43556</v>
      </c>
      <c r="J57" s="5">
        <v>45243</v>
      </c>
      <c r="K57" s="5">
        <v>43739</v>
      </c>
      <c r="L57" t="s">
        <v>122</v>
      </c>
      <c r="M57" t="s">
        <v>135</v>
      </c>
      <c r="N57" t="s">
        <v>913</v>
      </c>
      <c r="O57" t="s">
        <v>904</v>
      </c>
      <c r="P57"/>
      <c r="Q57"/>
      <c r="R57"/>
      <c r="S57"/>
      <c r="T57"/>
      <c r="U57"/>
    </row>
    <row r="58" spans="1:21" x14ac:dyDescent="0.25">
      <c r="A58">
        <v>2750</v>
      </c>
      <c r="B58" t="s">
        <v>1183</v>
      </c>
      <c r="C58" t="s">
        <v>101</v>
      </c>
      <c r="D58" t="s">
        <v>1184</v>
      </c>
      <c r="E58" t="s">
        <v>1185</v>
      </c>
      <c r="F58" s="62">
        <v>118000</v>
      </c>
      <c r="G58" s="62">
        <v>470000</v>
      </c>
      <c r="H58" s="66" t="s">
        <v>51</v>
      </c>
      <c r="I58" s="5">
        <v>44515</v>
      </c>
      <c r="J58" s="5">
        <v>45244</v>
      </c>
      <c r="K58" s="5">
        <v>44986</v>
      </c>
      <c r="L58" t="s">
        <v>919</v>
      </c>
      <c r="M58" t="s">
        <v>135</v>
      </c>
      <c r="N58" t="s">
        <v>25</v>
      </c>
      <c r="O58" t="s">
        <v>904</v>
      </c>
    </row>
    <row r="60" spans="1:21" x14ac:dyDescent="0.25">
      <c r="A60">
        <v>1746</v>
      </c>
      <c r="B60" t="s">
        <v>1189</v>
      </c>
      <c r="C60" t="s">
        <v>46</v>
      </c>
      <c r="D60" t="s">
        <v>1189</v>
      </c>
      <c r="E60" t="s">
        <v>1190</v>
      </c>
      <c r="F60" s="62">
        <v>7200</v>
      </c>
      <c r="G60" s="62">
        <v>101350</v>
      </c>
      <c r="H60" s="66" t="s">
        <v>51</v>
      </c>
      <c r="I60" s="5">
        <v>42333</v>
      </c>
      <c r="J60" s="5">
        <v>45254</v>
      </c>
      <c r="K60" s="5">
        <v>44713</v>
      </c>
      <c r="L60" t="s">
        <v>122</v>
      </c>
      <c r="M60" t="s">
        <v>51</v>
      </c>
      <c r="N60" t="s">
        <v>913</v>
      </c>
      <c r="O60" t="s">
        <v>909</v>
      </c>
    </row>
    <row r="61" spans="1:21" x14ac:dyDescent="0.25">
      <c r="A61">
        <v>2738</v>
      </c>
      <c r="B61" t="s">
        <v>1173</v>
      </c>
      <c r="C61" t="s">
        <v>101</v>
      </c>
      <c r="D61" t="s">
        <v>1173</v>
      </c>
      <c r="E61" t="s">
        <v>1191</v>
      </c>
      <c r="F61" s="62">
        <v>34438</v>
      </c>
      <c r="G61" s="62">
        <v>137752</v>
      </c>
      <c r="H61" s="66" t="s">
        <v>51</v>
      </c>
      <c r="I61" s="5">
        <v>44525</v>
      </c>
      <c r="J61" s="5">
        <v>45254</v>
      </c>
      <c r="K61" s="5">
        <v>45017</v>
      </c>
      <c r="L61" t="s">
        <v>1192</v>
      </c>
      <c r="M61" t="s">
        <v>135</v>
      </c>
      <c r="N61" t="s">
        <v>913</v>
      </c>
      <c r="O61" t="s">
        <v>909</v>
      </c>
    </row>
    <row r="62" spans="1:21" x14ac:dyDescent="0.25">
      <c r="A62" t="s">
        <v>1193</v>
      </c>
      <c r="B62" t="s">
        <v>1194</v>
      </c>
      <c r="C62" t="s">
        <v>101</v>
      </c>
      <c r="D62" t="s">
        <v>1194</v>
      </c>
      <c r="E62" t="s">
        <v>969</v>
      </c>
      <c r="F62" s="62">
        <v>19028</v>
      </c>
      <c r="G62" s="62">
        <v>38056</v>
      </c>
      <c r="H62" s="66" t="s">
        <v>51</v>
      </c>
      <c r="I62" s="5">
        <v>44527</v>
      </c>
      <c r="J62" s="5">
        <v>45256</v>
      </c>
      <c r="K62" s="5">
        <v>44866</v>
      </c>
      <c r="L62" t="s">
        <v>122</v>
      </c>
      <c r="M62" t="s">
        <v>51</v>
      </c>
      <c r="N62" t="s">
        <v>913</v>
      </c>
      <c r="O62" t="s">
        <v>909</v>
      </c>
    </row>
    <row r="63" spans="1:21" x14ac:dyDescent="0.25">
      <c r="A63">
        <v>2549</v>
      </c>
      <c r="B63" t="s">
        <v>939</v>
      </c>
      <c r="C63" t="s">
        <v>101</v>
      </c>
      <c r="D63" t="s">
        <v>939</v>
      </c>
      <c r="E63" t="s">
        <v>940</v>
      </c>
      <c r="F63" s="69">
        <v>5000</v>
      </c>
      <c r="G63" s="69">
        <v>330000</v>
      </c>
      <c r="H63" s="66" t="s">
        <v>51</v>
      </c>
      <c r="I63" s="5">
        <v>44531</v>
      </c>
      <c r="J63" s="5">
        <v>45260</v>
      </c>
      <c r="K63" s="64">
        <v>45047</v>
      </c>
      <c r="L63" t="s">
        <v>122</v>
      </c>
      <c r="M63" t="s">
        <v>135</v>
      </c>
      <c r="N63" t="s">
        <v>903</v>
      </c>
      <c r="O63" t="s">
        <v>909</v>
      </c>
    </row>
    <row r="64" spans="1:21" hidden="1" x14ac:dyDescent="0.25">
      <c r="A64">
        <v>2682</v>
      </c>
      <c r="B64" t="s">
        <v>1195</v>
      </c>
      <c r="C64" t="s">
        <v>21</v>
      </c>
      <c r="D64" t="s">
        <v>1196</v>
      </c>
      <c r="E64" t="s">
        <v>1197</v>
      </c>
      <c r="F64" s="62">
        <v>5875</v>
      </c>
      <c r="G64" s="62">
        <v>25785</v>
      </c>
      <c r="H64" s="66" t="s">
        <v>51</v>
      </c>
      <c r="I64" s="5">
        <v>44166</v>
      </c>
      <c r="J64" s="5">
        <v>45260</v>
      </c>
      <c r="K64" s="5">
        <v>44958</v>
      </c>
      <c r="L64" t="s">
        <v>122</v>
      </c>
      <c r="M64" t="s">
        <v>51</v>
      </c>
      <c r="N64" t="s">
        <v>25</v>
      </c>
      <c r="O64" t="s">
        <v>904</v>
      </c>
    </row>
    <row r="65" spans="1:15" x14ac:dyDescent="0.25">
      <c r="A65">
        <v>2818</v>
      </c>
      <c r="B65" t="s">
        <v>1198</v>
      </c>
      <c r="C65" t="s">
        <v>101</v>
      </c>
      <c r="D65" t="s">
        <v>1198</v>
      </c>
      <c r="E65" t="s">
        <v>1199</v>
      </c>
      <c r="F65" s="62">
        <v>21375</v>
      </c>
      <c r="G65" s="62">
        <v>42750</v>
      </c>
      <c r="H65" s="66" t="s">
        <v>51</v>
      </c>
      <c r="I65" s="5">
        <v>44543</v>
      </c>
      <c r="J65" s="5">
        <v>45272</v>
      </c>
      <c r="K65" s="5">
        <v>44927</v>
      </c>
      <c r="L65" t="s">
        <v>122</v>
      </c>
      <c r="M65" t="s">
        <v>135</v>
      </c>
      <c r="N65" t="s">
        <v>25</v>
      </c>
      <c r="O65" t="s">
        <v>909</v>
      </c>
    </row>
    <row r="66" spans="1:15" x14ac:dyDescent="0.25">
      <c r="A66">
        <v>2900</v>
      </c>
      <c r="B66" t="s">
        <v>988</v>
      </c>
      <c r="C66" t="s">
        <v>101</v>
      </c>
      <c r="D66" t="s">
        <v>989</v>
      </c>
      <c r="E66" t="s">
        <v>990</v>
      </c>
      <c r="F66" s="62">
        <v>3000</v>
      </c>
      <c r="G66" s="62">
        <v>3000</v>
      </c>
      <c r="H66" s="66" t="s">
        <v>51</v>
      </c>
      <c r="I66" s="5">
        <v>44561</v>
      </c>
      <c r="J66" s="5">
        <v>45290</v>
      </c>
      <c r="L66" t="s">
        <v>122</v>
      </c>
      <c r="M66" t="s">
        <v>135</v>
      </c>
      <c r="N66" t="s">
        <v>913</v>
      </c>
      <c r="O66" t="s">
        <v>904</v>
      </c>
    </row>
    <row r="67" spans="1:15" x14ac:dyDescent="0.25">
      <c r="A67">
        <v>3094</v>
      </c>
      <c r="B67" t="s">
        <v>1418</v>
      </c>
      <c r="C67" t="s">
        <v>46</v>
      </c>
      <c r="D67" t="s">
        <v>1461</v>
      </c>
      <c r="E67" t="s">
        <v>1420</v>
      </c>
      <c r="F67" s="62">
        <v>428307.93</v>
      </c>
      <c r="H67" s="66" t="s">
        <v>51</v>
      </c>
      <c r="I67" s="5">
        <v>39022</v>
      </c>
      <c r="J67" s="5">
        <v>45291</v>
      </c>
      <c r="M67" t="s">
        <v>135</v>
      </c>
      <c r="N67" t="s">
        <v>25</v>
      </c>
      <c r="O67" t="s">
        <v>904</v>
      </c>
    </row>
    <row r="68" spans="1:15" hidden="1" x14ac:dyDescent="0.25">
      <c r="A68">
        <v>3106</v>
      </c>
      <c r="B68" t="s">
        <v>1462</v>
      </c>
      <c r="C68" t="s">
        <v>21</v>
      </c>
      <c r="D68" t="s">
        <v>1462</v>
      </c>
      <c r="E68" t="s">
        <v>1107</v>
      </c>
      <c r="F68" s="69">
        <v>3375</v>
      </c>
      <c r="G68" s="69">
        <v>3375</v>
      </c>
      <c r="H68" s="66" t="s">
        <v>51</v>
      </c>
      <c r="I68" s="5">
        <v>45027</v>
      </c>
      <c r="J68" s="5">
        <v>45291</v>
      </c>
      <c r="K68" s="5" t="s">
        <v>1463</v>
      </c>
      <c r="L68" t="s">
        <v>122</v>
      </c>
      <c r="M68" s="5" t="s">
        <v>51</v>
      </c>
      <c r="N68" t="s">
        <v>136</v>
      </c>
      <c r="O68" t="s">
        <v>909</v>
      </c>
    </row>
    <row r="69" spans="1:15" hidden="1" x14ac:dyDescent="0.25">
      <c r="A69">
        <v>2821</v>
      </c>
      <c r="B69" t="s">
        <v>1054</v>
      </c>
      <c r="C69" t="s">
        <v>21</v>
      </c>
      <c r="D69" t="s">
        <v>1054</v>
      </c>
      <c r="E69" t="s">
        <v>1055</v>
      </c>
      <c r="F69" s="62">
        <v>98778.17</v>
      </c>
      <c r="G69" s="62">
        <v>98778.17</v>
      </c>
      <c r="H69" s="66" t="s">
        <v>51</v>
      </c>
      <c r="I69" s="5">
        <v>40269</v>
      </c>
      <c r="J69" s="5">
        <v>45291</v>
      </c>
      <c r="K69" s="64" t="s">
        <v>1464</v>
      </c>
      <c r="L69" t="s">
        <v>122</v>
      </c>
      <c r="M69" t="s">
        <v>135</v>
      </c>
      <c r="N69" t="s">
        <v>913</v>
      </c>
      <c r="O69" t="s">
        <v>909</v>
      </c>
    </row>
    <row r="70" spans="1:15" hidden="1" x14ac:dyDescent="0.25">
      <c r="A70">
        <v>2626</v>
      </c>
      <c r="B70" t="s">
        <v>1203</v>
      </c>
      <c r="C70" t="s">
        <v>21</v>
      </c>
      <c r="D70" t="s">
        <v>1203</v>
      </c>
      <c r="E70" t="s">
        <v>1204</v>
      </c>
      <c r="F70" s="62">
        <v>19170</v>
      </c>
      <c r="G70" s="62">
        <v>57511</v>
      </c>
      <c r="H70" s="66" t="s">
        <v>51</v>
      </c>
      <c r="I70" s="5">
        <v>44198</v>
      </c>
      <c r="J70" s="5">
        <v>45292</v>
      </c>
      <c r="K70" s="5">
        <v>44927</v>
      </c>
      <c r="L70" t="s">
        <v>24</v>
      </c>
      <c r="M70" t="s">
        <v>135</v>
      </c>
      <c r="N70" t="s">
        <v>913</v>
      </c>
      <c r="O70" t="s">
        <v>904</v>
      </c>
    </row>
    <row r="71" spans="1:15" x14ac:dyDescent="0.25">
      <c r="A71">
        <v>2571</v>
      </c>
      <c r="B71" t="s">
        <v>1207</v>
      </c>
      <c r="C71" t="s">
        <v>101</v>
      </c>
      <c r="D71" t="s">
        <v>1208</v>
      </c>
      <c r="E71" t="s">
        <v>1209</v>
      </c>
      <c r="F71" s="62">
        <v>5419</v>
      </c>
      <c r="G71" s="62">
        <v>10838</v>
      </c>
      <c r="H71" s="66" t="s">
        <v>51</v>
      </c>
      <c r="I71" s="5">
        <v>44585</v>
      </c>
      <c r="J71" s="5">
        <v>45315</v>
      </c>
      <c r="K71" s="5">
        <v>45047</v>
      </c>
      <c r="L71" t="s">
        <v>122</v>
      </c>
      <c r="M71" t="s">
        <v>51</v>
      </c>
      <c r="N71" t="s">
        <v>913</v>
      </c>
      <c r="O71" t="s">
        <v>909</v>
      </c>
    </row>
    <row r="72" spans="1:15" x14ac:dyDescent="0.25">
      <c r="A72">
        <v>2737</v>
      </c>
      <c r="B72" t="s">
        <v>998</v>
      </c>
      <c r="C72" t="s">
        <v>101</v>
      </c>
      <c r="D72" t="s">
        <v>999</v>
      </c>
      <c r="E72" t="s">
        <v>1000</v>
      </c>
      <c r="F72" s="69">
        <v>2553</v>
      </c>
      <c r="G72" s="69">
        <v>2553</v>
      </c>
      <c r="H72" s="66" t="s">
        <v>51</v>
      </c>
      <c r="I72" s="5">
        <v>44955</v>
      </c>
      <c r="J72" s="5">
        <v>45319</v>
      </c>
      <c r="K72" s="5">
        <v>45200</v>
      </c>
      <c r="L72" t="s">
        <v>944</v>
      </c>
      <c r="M72" t="s">
        <v>135</v>
      </c>
      <c r="N72" t="s">
        <v>913</v>
      </c>
      <c r="O72" t="s">
        <v>909</v>
      </c>
    </row>
    <row r="73" spans="1:15" x14ac:dyDescent="0.25">
      <c r="A73">
        <v>2068</v>
      </c>
      <c r="B73" t="s">
        <v>1210</v>
      </c>
      <c r="C73" t="s">
        <v>101</v>
      </c>
      <c r="D73" t="s">
        <v>1210</v>
      </c>
      <c r="E73" t="s">
        <v>1211</v>
      </c>
      <c r="F73" s="62">
        <v>85700</v>
      </c>
      <c r="G73" s="62">
        <v>428500</v>
      </c>
      <c r="H73" s="66" t="s">
        <v>51</v>
      </c>
      <c r="I73" s="5">
        <v>43497</v>
      </c>
      <c r="J73" s="5">
        <v>45321</v>
      </c>
      <c r="K73" s="5">
        <v>44774</v>
      </c>
      <c r="L73" t="s">
        <v>127</v>
      </c>
      <c r="M73" t="s">
        <v>51</v>
      </c>
      <c r="N73" t="s">
        <v>26</v>
      </c>
      <c r="O73" t="s">
        <v>904</v>
      </c>
    </row>
    <row r="74" spans="1:15" x14ac:dyDescent="0.25">
      <c r="A74">
        <v>2922</v>
      </c>
      <c r="B74" t="s">
        <v>1001</v>
      </c>
      <c r="C74" t="s">
        <v>101</v>
      </c>
      <c r="D74" t="s">
        <v>1001</v>
      </c>
      <c r="E74" t="s">
        <v>1002</v>
      </c>
      <c r="F74" s="69">
        <v>4424</v>
      </c>
      <c r="G74" s="69">
        <v>20538</v>
      </c>
      <c r="H74" s="66" t="s">
        <v>51</v>
      </c>
      <c r="I74" s="5">
        <v>44227</v>
      </c>
      <c r="J74" s="5">
        <v>45321</v>
      </c>
      <c r="K74" s="5">
        <v>45108</v>
      </c>
      <c r="L74" t="s">
        <v>1003</v>
      </c>
      <c r="M74" t="s">
        <v>135</v>
      </c>
      <c r="N74" t="s">
        <v>913</v>
      </c>
      <c r="O74" t="s">
        <v>909</v>
      </c>
    </row>
    <row r="75" spans="1:15" x14ac:dyDescent="0.25">
      <c r="A75">
        <v>2522</v>
      </c>
      <c r="B75" t="s">
        <v>1004</v>
      </c>
      <c r="C75" t="s">
        <v>101</v>
      </c>
      <c r="D75" t="s">
        <v>1004</v>
      </c>
      <c r="E75" t="s">
        <v>1005</v>
      </c>
      <c r="F75" s="69">
        <v>13933</v>
      </c>
      <c r="G75" s="69">
        <v>46433</v>
      </c>
      <c r="H75" s="66" t="s">
        <v>51</v>
      </c>
      <c r="I75" s="5">
        <v>43798</v>
      </c>
      <c r="J75" s="5">
        <v>45322</v>
      </c>
      <c r="K75" s="5">
        <v>44562</v>
      </c>
      <c r="L75" t="s">
        <v>957</v>
      </c>
      <c r="M75" t="s">
        <v>51</v>
      </c>
      <c r="N75" t="s">
        <v>913</v>
      </c>
      <c r="O75" t="s">
        <v>909</v>
      </c>
    </row>
    <row r="76" spans="1:15" x14ac:dyDescent="0.25">
      <c r="A76">
        <v>2227</v>
      </c>
      <c r="B76" t="s">
        <v>1212</v>
      </c>
      <c r="C76" t="s">
        <v>46</v>
      </c>
      <c r="D76" t="s">
        <v>1212</v>
      </c>
      <c r="E76" t="s">
        <v>1213</v>
      </c>
      <c r="F76" s="62">
        <v>15590</v>
      </c>
      <c r="G76" s="62">
        <v>93542</v>
      </c>
      <c r="H76" s="66" t="s">
        <v>51</v>
      </c>
      <c r="I76" s="5">
        <v>43862</v>
      </c>
      <c r="J76" s="5">
        <v>45322</v>
      </c>
      <c r="K76" s="5">
        <v>44773</v>
      </c>
      <c r="L76" t="s">
        <v>671</v>
      </c>
      <c r="M76" t="s">
        <v>51</v>
      </c>
      <c r="N76" t="s">
        <v>136</v>
      </c>
      <c r="O76" t="s">
        <v>909</v>
      </c>
    </row>
    <row r="77" spans="1:15" x14ac:dyDescent="0.25">
      <c r="A77">
        <v>2903</v>
      </c>
      <c r="B77" t="s">
        <v>1214</v>
      </c>
      <c r="C77" t="s">
        <v>101</v>
      </c>
      <c r="D77" t="s">
        <v>1215</v>
      </c>
      <c r="E77" t="s">
        <v>1216</v>
      </c>
      <c r="F77" s="62">
        <v>2000</v>
      </c>
      <c r="G77" s="62">
        <v>4000</v>
      </c>
      <c r="H77" s="66" t="s">
        <v>51</v>
      </c>
      <c r="I77" s="5">
        <v>44593</v>
      </c>
      <c r="J77" s="5">
        <v>45322</v>
      </c>
      <c r="K77" s="5">
        <v>44957</v>
      </c>
      <c r="M77" t="s">
        <v>135</v>
      </c>
      <c r="N77" t="s">
        <v>913</v>
      </c>
      <c r="O77" t="s">
        <v>904</v>
      </c>
    </row>
    <row r="78" spans="1:15" hidden="1" x14ac:dyDescent="0.25">
      <c r="A78">
        <v>2927</v>
      </c>
      <c r="B78" t="s">
        <v>1073</v>
      </c>
      <c r="C78" t="s">
        <v>21</v>
      </c>
      <c r="D78" t="s">
        <v>1074</v>
      </c>
      <c r="E78" t="s">
        <v>1075</v>
      </c>
      <c r="F78" s="62">
        <v>54570</v>
      </c>
      <c r="G78" s="62">
        <v>181560</v>
      </c>
      <c r="H78" s="66" t="s">
        <v>51</v>
      </c>
      <c r="I78" s="5">
        <v>44593</v>
      </c>
      <c r="J78" s="5">
        <v>45322</v>
      </c>
      <c r="K78" s="5">
        <v>45170</v>
      </c>
      <c r="L78" t="s">
        <v>1003</v>
      </c>
      <c r="M78" t="s">
        <v>135</v>
      </c>
      <c r="N78" t="s">
        <v>913</v>
      </c>
      <c r="O78" t="s">
        <v>904</v>
      </c>
    </row>
    <row r="79" spans="1:15" x14ac:dyDescent="0.25">
      <c r="A79">
        <v>2537</v>
      </c>
      <c r="B79" t="s">
        <v>1008</v>
      </c>
      <c r="C79" t="s">
        <v>101</v>
      </c>
      <c r="D79" t="s">
        <v>1009</v>
      </c>
      <c r="E79" t="s">
        <v>1010</v>
      </c>
      <c r="F79" s="62">
        <v>23850</v>
      </c>
      <c r="G79" s="62">
        <v>107797</v>
      </c>
      <c r="H79" s="66" t="s">
        <v>51</v>
      </c>
      <c r="I79" s="5">
        <v>43889</v>
      </c>
      <c r="J79" s="5">
        <v>45349</v>
      </c>
      <c r="K79" s="5">
        <v>44713</v>
      </c>
      <c r="L79" t="s">
        <v>122</v>
      </c>
      <c r="M79" t="s">
        <v>135</v>
      </c>
      <c r="N79" t="s">
        <v>136</v>
      </c>
      <c r="O79" t="s">
        <v>909</v>
      </c>
    </row>
    <row r="80" spans="1:15" x14ac:dyDescent="0.25">
      <c r="A80">
        <v>2579</v>
      </c>
      <c r="B80" t="s">
        <v>1217</v>
      </c>
      <c r="C80" t="s">
        <v>101</v>
      </c>
      <c r="D80" t="s">
        <v>1218</v>
      </c>
      <c r="E80" t="s">
        <v>1219</v>
      </c>
      <c r="F80" s="62">
        <v>133872</v>
      </c>
      <c r="G80" s="62">
        <v>426566</v>
      </c>
      <c r="H80" s="66" t="s">
        <v>51</v>
      </c>
      <c r="I80" s="5">
        <v>44197</v>
      </c>
      <c r="J80" s="5">
        <v>45349</v>
      </c>
      <c r="K80" s="5">
        <v>44713</v>
      </c>
      <c r="L80" t="s">
        <v>24</v>
      </c>
      <c r="M80" t="s">
        <v>135</v>
      </c>
      <c r="N80" t="s">
        <v>913</v>
      </c>
      <c r="O80" t="s">
        <v>909</v>
      </c>
    </row>
    <row r="81" spans="1:15" x14ac:dyDescent="0.25">
      <c r="A81">
        <v>2745</v>
      </c>
      <c r="B81" t="s">
        <v>1220</v>
      </c>
      <c r="C81" t="s">
        <v>101</v>
      </c>
      <c r="D81" t="s">
        <v>1220</v>
      </c>
      <c r="E81" t="s">
        <v>1219</v>
      </c>
      <c r="F81" s="62">
        <v>127000</v>
      </c>
      <c r="G81" s="62">
        <v>762000</v>
      </c>
      <c r="H81" s="66" t="s">
        <v>51</v>
      </c>
      <c r="I81" s="5">
        <v>44247</v>
      </c>
      <c r="J81" s="5">
        <v>45349</v>
      </c>
      <c r="K81" s="5">
        <v>45078</v>
      </c>
      <c r="L81" t="s">
        <v>24</v>
      </c>
      <c r="M81" t="s">
        <v>135</v>
      </c>
      <c r="N81" t="s">
        <v>913</v>
      </c>
      <c r="O81" t="s">
        <v>909</v>
      </c>
    </row>
    <row r="82" spans="1:15" x14ac:dyDescent="0.25">
      <c r="A82">
        <v>2599</v>
      </c>
      <c r="B82" t="s">
        <v>1014</v>
      </c>
      <c r="C82" t="s">
        <v>101</v>
      </c>
      <c r="D82" t="s">
        <v>1015</v>
      </c>
      <c r="E82" t="s">
        <v>1016</v>
      </c>
      <c r="F82" s="69">
        <v>87800</v>
      </c>
      <c r="G82" s="69">
        <v>263400</v>
      </c>
      <c r="H82" s="66" t="s">
        <v>51</v>
      </c>
      <c r="I82" s="5">
        <v>44256</v>
      </c>
      <c r="J82" s="5">
        <v>45350</v>
      </c>
      <c r="K82" s="5">
        <v>44593</v>
      </c>
      <c r="L82" t="s">
        <v>1003</v>
      </c>
      <c r="M82" t="s">
        <v>135</v>
      </c>
      <c r="N82" t="s">
        <v>913</v>
      </c>
      <c r="O82" t="s">
        <v>909</v>
      </c>
    </row>
    <row r="83" spans="1:15" x14ac:dyDescent="0.25">
      <c r="A83">
        <v>2740</v>
      </c>
      <c r="B83" t="s">
        <v>1221</v>
      </c>
      <c r="C83" t="s">
        <v>101</v>
      </c>
      <c r="D83" t="s">
        <v>1222</v>
      </c>
      <c r="E83" t="s">
        <v>997</v>
      </c>
      <c r="F83" s="62">
        <v>1216825.26</v>
      </c>
      <c r="G83" s="62">
        <v>3411875</v>
      </c>
      <c r="H83" s="66" t="s">
        <v>51</v>
      </c>
      <c r="I83" s="5">
        <v>44256</v>
      </c>
      <c r="J83" s="5">
        <v>45350</v>
      </c>
      <c r="K83" s="5">
        <v>44986</v>
      </c>
      <c r="L83" t="s">
        <v>24</v>
      </c>
      <c r="M83" t="s">
        <v>135</v>
      </c>
      <c r="N83" t="s">
        <v>913</v>
      </c>
      <c r="O83" t="s">
        <v>909</v>
      </c>
    </row>
    <row r="84" spans="1:15" x14ac:dyDescent="0.25">
      <c r="A84">
        <v>2538</v>
      </c>
      <c r="B84" t="s">
        <v>1011</v>
      </c>
      <c r="C84" t="s">
        <v>101</v>
      </c>
      <c r="D84" t="s">
        <v>1012</v>
      </c>
      <c r="E84" t="s">
        <v>1013</v>
      </c>
      <c r="F84" s="62">
        <v>14229</v>
      </c>
      <c r="G84" s="62">
        <v>61263</v>
      </c>
      <c r="H84" s="66" t="s">
        <v>51</v>
      </c>
      <c r="I84" s="5">
        <v>43889</v>
      </c>
      <c r="J84" s="5">
        <v>45351</v>
      </c>
      <c r="K84" s="64">
        <v>44900</v>
      </c>
      <c r="L84" t="s">
        <v>122</v>
      </c>
      <c r="M84" t="s">
        <v>135</v>
      </c>
      <c r="N84" t="s">
        <v>913</v>
      </c>
      <c r="O84" t="s">
        <v>909</v>
      </c>
    </row>
    <row r="85" spans="1:15" x14ac:dyDescent="0.25">
      <c r="A85">
        <v>3089</v>
      </c>
      <c r="B85" t="s">
        <v>1465</v>
      </c>
      <c r="C85" t="s">
        <v>101</v>
      </c>
      <c r="D85" t="s">
        <v>1465</v>
      </c>
      <c r="E85" t="s">
        <v>1000</v>
      </c>
      <c r="F85" s="62">
        <v>16601.91</v>
      </c>
      <c r="G85" s="62">
        <v>16601.91</v>
      </c>
      <c r="H85" s="66" t="s">
        <v>51</v>
      </c>
      <c r="I85" s="5">
        <v>44986</v>
      </c>
      <c r="J85" s="5">
        <v>45351</v>
      </c>
      <c r="K85" s="5">
        <v>44805</v>
      </c>
      <c r="L85" t="s">
        <v>944</v>
      </c>
      <c r="M85" t="s">
        <v>135</v>
      </c>
      <c r="N85" t="s">
        <v>913</v>
      </c>
      <c r="O85" t="s">
        <v>909</v>
      </c>
    </row>
    <row r="86" spans="1:15" x14ac:dyDescent="0.25">
      <c r="A86">
        <v>3081</v>
      </c>
      <c r="B86" t="s">
        <v>1466</v>
      </c>
      <c r="C86" t="s">
        <v>101</v>
      </c>
      <c r="D86" t="s">
        <v>1466</v>
      </c>
      <c r="E86" t="s">
        <v>1219</v>
      </c>
      <c r="F86" s="62">
        <v>175178.89</v>
      </c>
      <c r="G86" s="62">
        <v>175178.89</v>
      </c>
      <c r="H86" s="66" t="s">
        <v>51</v>
      </c>
      <c r="I86" s="5">
        <v>44993</v>
      </c>
      <c r="J86" s="5">
        <v>45358</v>
      </c>
      <c r="K86" s="5">
        <v>45200</v>
      </c>
      <c r="L86" t="s">
        <v>919</v>
      </c>
      <c r="M86" t="s">
        <v>135</v>
      </c>
      <c r="N86" t="s">
        <v>913</v>
      </c>
      <c r="O86" t="s">
        <v>909</v>
      </c>
    </row>
    <row r="87" spans="1:15" x14ac:dyDescent="0.25">
      <c r="A87">
        <v>2949</v>
      </c>
      <c r="B87" t="s">
        <v>1098</v>
      </c>
      <c r="C87" t="s">
        <v>1099</v>
      </c>
      <c r="D87" t="s">
        <v>1098</v>
      </c>
      <c r="E87" t="s">
        <v>1100</v>
      </c>
      <c r="F87" s="69">
        <v>26600</v>
      </c>
      <c r="G87" s="69">
        <v>26600</v>
      </c>
      <c r="H87" s="66" t="s">
        <v>51</v>
      </c>
      <c r="I87" s="5">
        <v>44675</v>
      </c>
      <c r="J87" s="5">
        <v>45367</v>
      </c>
      <c r="K87" s="5">
        <v>44774</v>
      </c>
      <c r="L87" t="s">
        <v>122</v>
      </c>
      <c r="M87" t="s">
        <v>135</v>
      </c>
      <c r="N87" t="s">
        <v>913</v>
      </c>
      <c r="O87" t="s">
        <v>909</v>
      </c>
    </row>
    <row r="88" spans="1:15" hidden="1" x14ac:dyDescent="0.25">
      <c r="A88">
        <v>2949</v>
      </c>
      <c r="B88" t="s">
        <v>1025</v>
      </c>
      <c r="C88" t="s">
        <v>21</v>
      </c>
      <c r="D88" t="s">
        <v>1025</v>
      </c>
      <c r="E88" t="s">
        <v>1026</v>
      </c>
      <c r="F88" s="69">
        <v>16400</v>
      </c>
      <c r="G88" s="69">
        <v>16400</v>
      </c>
      <c r="H88" s="66" t="s">
        <v>51</v>
      </c>
      <c r="I88" s="5">
        <v>45002</v>
      </c>
      <c r="J88" s="5">
        <v>45367</v>
      </c>
      <c r="K88" s="5">
        <v>45139</v>
      </c>
      <c r="L88" t="s">
        <v>122</v>
      </c>
      <c r="M88" t="s">
        <v>135</v>
      </c>
      <c r="N88" t="s">
        <v>913</v>
      </c>
      <c r="O88" t="s">
        <v>909</v>
      </c>
    </row>
    <row r="89" spans="1:15" x14ac:dyDescent="0.25">
      <c r="A89">
        <v>3037</v>
      </c>
      <c r="B89" t="s">
        <v>1467</v>
      </c>
      <c r="C89" t="s">
        <v>46</v>
      </c>
      <c r="D89" t="s">
        <v>1467</v>
      </c>
      <c r="E89" t="s">
        <v>1468</v>
      </c>
      <c r="F89" s="69">
        <v>2622</v>
      </c>
      <c r="G89" s="69">
        <v>2622</v>
      </c>
      <c r="H89" s="66" t="s">
        <v>51</v>
      </c>
      <c r="I89" s="5">
        <v>45002</v>
      </c>
      <c r="J89" s="5">
        <v>45367</v>
      </c>
      <c r="K89" s="5">
        <v>45139</v>
      </c>
      <c r="L89" t="s">
        <v>122</v>
      </c>
      <c r="M89" t="s">
        <v>122</v>
      </c>
      <c r="N89" t="s">
        <v>122</v>
      </c>
      <c r="O89" t="s">
        <v>122</v>
      </c>
    </row>
    <row r="90" spans="1:15" x14ac:dyDescent="0.25">
      <c r="A90">
        <v>3064</v>
      </c>
      <c r="B90" t="s">
        <v>1467</v>
      </c>
      <c r="C90" t="s">
        <v>46</v>
      </c>
      <c r="D90" t="s">
        <v>1467</v>
      </c>
      <c r="E90" t="s">
        <v>1469</v>
      </c>
      <c r="F90" s="69">
        <v>9960</v>
      </c>
      <c r="G90" s="69">
        <v>9960</v>
      </c>
      <c r="H90" s="66" t="s">
        <v>51</v>
      </c>
      <c r="I90" s="5">
        <v>45002</v>
      </c>
      <c r="J90" s="5">
        <v>45367</v>
      </c>
      <c r="K90" s="5">
        <v>45140</v>
      </c>
      <c r="L90" t="s">
        <v>122</v>
      </c>
      <c r="M90" t="s">
        <v>122</v>
      </c>
      <c r="N90" t="s">
        <v>122</v>
      </c>
      <c r="O90" t="s">
        <v>122</v>
      </c>
    </row>
    <row r="91" spans="1:15" x14ac:dyDescent="0.25">
      <c r="A91">
        <v>1908</v>
      </c>
      <c r="B91" t="s">
        <v>1027</v>
      </c>
      <c r="C91" t="s">
        <v>46</v>
      </c>
      <c r="D91" t="s">
        <v>1028</v>
      </c>
      <c r="E91" t="s">
        <v>1029</v>
      </c>
      <c r="F91" s="62">
        <v>6000</v>
      </c>
      <c r="G91" s="62">
        <v>6060</v>
      </c>
      <c r="H91" s="66" t="s">
        <v>51</v>
      </c>
      <c r="I91" s="5">
        <v>45008</v>
      </c>
      <c r="J91" s="5">
        <v>45373</v>
      </c>
      <c r="K91" s="5">
        <v>44501</v>
      </c>
      <c r="L91" t="s">
        <v>122</v>
      </c>
      <c r="M91" t="s">
        <v>51</v>
      </c>
      <c r="N91" t="s">
        <v>136</v>
      </c>
      <c r="O91" t="s">
        <v>909</v>
      </c>
    </row>
    <row r="92" spans="1:15" x14ac:dyDescent="0.25">
      <c r="A92">
        <v>3057</v>
      </c>
      <c r="B92" t="s">
        <v>976</v>
      </c>
      <c r="C92" t="s">
        <v>101</v>
      </c>
      <c r="D92" t="s">
        <v>976</v>
      </c>
      <c r="E92" t="s">
        <v>1470</v>
      </c>
      <c r="F92" s="62">
        <v>46657</v>
      </c>
      <c r="G92" s="62">
        <v>139973</v>
      </c>
      <c r="H92" s="66" t="s">
        <v>51</v>
      </c>
      <c r="I92" s="5">
        <v>45013</v>
      </c>
      <c r="J92" s="5">
        <v>45378</v>
      </c>
      <c r="K92" s="5">
        <v>45184</v>
      </c>
      <c r="L92" t="s">
        <v>24</v>
      </c>
      <c r="M92" t="s">
        <v>135</v>
      </c>
      <c r="N92" t="s">
        <v>913</v>
      </c>
      <c r="O92" t="s">
        <v>904</v>
      </c>
    </row>
    <row r="93" spans="1:15" x14ac:dyDescent="0.25">
      <c r="A93">
        <v>2060</v>
      </c>
      <c r="B93" t="s">
        <v>1200</v>
      </c>
      <c r="C93" t="s">
        <v>101</v>
      </c>
      <c r="D93" t="s">
        <v>1201</v>
      </c>
      <c r="E93" t="s">
        <v>1202</v>
      </c>
      <c r="F93" s="62">
        <v>50000</v>
      </c>
      <c r="G93" s="62">
        <v>250000</v>
      </c>
      <c r="H93" s="66" t="s">
        <v>51</v>
      </c>
      <c r="I93" s="5">
        <v>43466</v>
      </c>
      <c r="J93" s="5">
        <v>45382</v>
      </c>
      <c r="K93" s="5">
        <v>45108</v>
      </c>
      <c r="L93" t="s">
        <v>908</v>
      </c>
      <c r="M93" t="s">
        <v>51</v>
      </c>
      <c r="N93" t="s">
        <v>903</v>
      </c>
      <c r="O93" t="s">
        <v>904</v>
      </c>
    </row>
    <row r="94" spans="1:15" x14ac:dyDescent="0.25">
      <c r="A94">
        <v>1536</v>
      </c>
      <c r="B94" t="s">
        <v>1227</v>
      </c>
      <c r="C94" t="s">
        <v>101</v>
      </c>
      <c r="D94" t="s">
        <v>1228</v>
      </c>
      <c r="E94" t="s">
        <v>1471</v>
      </c>
      <c r="F94" s="62" t="s">
        <v>1230</v>
      </c>
      <c r="G94" s="62" t="s">
        <v>1231</v>
      </c>
      <c r="H94" s="66" t="s">
        <v>51</v>
      </c>
      <c r="I94" s="5">
        <v>42461</v>
      </c>
      <c r="J94" s="5">
        <v>45382</v>
      </c>
      <c r="K94" s="5">
        <v>44835</v>
      </c>
      <c r="L94" t="s">
        <v>127</v>
      </c>
      <c r="M94" t="s">
        <v>135</v>
      </c>
      <c r="N94" t="s">
        <v>913</v>
      </c>
      <c r="O94" t="s">
        <v>904</v>
      </c>
    </row>
    <row r="95" spans="1:15" x14ac:dyDescent="0.25">
      <c r="A95">
        <v>2677</v>
      </c>
      <c r="B95" t="s">
        <v>1238</v>
      </c>
      <c r="C95" t="s">
        <v>46</v>
      </c>
      <c r="D95" t="s">
        <v>1239</v>
      </c>
      <c r="E95" t="s">
        <v>1077</v>
      </c>
      <c r="F95" s="62">
        <v>44234</v>
      </c>
      <c r="G95" s="62">
        <v>132702</v>
      </c>
      <c r="H95" s="66" t="s">
        <v>51</v>
      </c>
      <c r="I95" s="5">
        <v>44287</v>
      </c>
      <c r="J95" s="5">
        <v>45382</v>
      </c>
      <c r="K95" s="5">
        <v>45016</v>
      </c>
      <c r="L95" t="s">
        <v>919</v>
      </c>
      <c r="M95" t="s">
        <v>135</v>
      </c>
      <c r="N95" t="s">
        <v>529</v>
      </c>
      <c r="O95" t="s">
        <v>909</v>
      </c>
    </row>
    <row r="96" spans="1:15" x14ac:dyDescent="0.25">
      <c r="A96">
        <v>2725</v>
      </c>
      <c r="B96" t="s">
        <v>1068</v>
      </c>
      <c r="C96" t="s">
        <v>101</v>
      </c>
      <c r="D96" t="s">
        <v>1069</v>
      </c>
      <c r="E96" t="s">
        <v>1070</v>
      </c>
      <c r="F96" s="69">
        <v>61644</v>
      </c>
      <c r="G96" s="69">
        <v>61644</v>
      </c>
      <c r="H96" s="66" t="s">
        <v>51</v>
      </c>
      <c r="I96" s="5">
        <v>44287</v>
      </c>
      <c r="J96" s="5">
        <v>45382</v>
      </c>
      <c r="K96" s="5">
        <v>45170</v>
      </c>
      <c r="L96" t="s">
        <v>122</v>
      </c>
      <c r="M96" t="s">
        <v>135</v>
      </c>
      <c r="N96" t="s">
        <v>25</v>
      </c>
      <c r="O96" t="s">
        <v>909</v>
      </c>
    </row>
    <row r="97" spans="1:15" x14ac:dyDescent="0.25">
      <c r="A97">
        <v>1283</v>
      </c>
      <c r="B97" t="s">
        <v>1205</v>
      </c>
      <c r="C97" t="s">
        <v>46</v>
      </c>
      <c r="D97" t="s">
        <v>1205</v>
      </c>
      <c r="E97" t="s">
        <v>1472</v>
      </c>
      <c r="F97" s="62">
        <v>3600</v>
      </c>
      <c r="G97" s="62">
        <v>72000</v>
      </c>
      <c r="H97" s="66" t="s">
        <v>51</v>
      </c>
      <c r="I97" s="5">
        <v>37993</v>
      </c>
      <c r="J97" s="5">
        <v>45382</v>
      </c>
      <c r="K97" s="5">
        <v>44774</v>
      </c>
      <c r="L97" t="s">
        <v>908</v>
      </c>
      <c r="M97" t="s">
        <v>51</v>
      </c>
      <c r="N97" t="s">
        <v>913</v>
      </c>
      <c r="O97" t="s">
        <v>909</v>
      </c>
    </row>
    <row r="98" spans="1:15" x14ac:dyDescent="0.25">
      <c r="A98">
        <v>2925</v>
      </c>
      <c r="B98" t="s">
        <v>1232</v>
      </c>
      <c r="C98" t="s">
        <v>46</v>
      </c>
      <c r="D98" t="s">
        <v>1232</v>
      </c>
      <c r="E98" t="s">
        <v>1233</v>
      </c>
      <c r="F98" s="62">
        <v>10064</v>
      </c>
      <c r="G98" s="62">
        <v>25643</v>
      </c>
      <c r="H98" s="66" t="s">
        <v>51</v>
      </c>
      <c r="I98" s="5">
        <v>44652</v>
      </c>
      <c r="J98" s="5">
        <v>45382</v>
      </c>
      <c r="K98" s="5">
        <v>45016</v>
      </c>
      <c r="L98" t="s">
        <v>122</v>
      </c>
      <c r="M98" t="s">
        <v>135</v>
      </c>
      <c r="N98" t="s">
        <v>913</v>
      </c>
      <c r="O98" t="s">
        <v>909</v>
      </c>
    </row>
    <row r="99" spans="1:15" x14ac:dyDescent="0.25">
      <c r="A99">
        <v>3093</v>
      </c>
      <c r="B99" t="s">
        <v>1473</v>
      </c>
      <c r="C99" t="s">
        <v>101</v>
      </c>
      <c r="D99" t="s">
        <v>1473</v>
      </c>
      <c r="E99" t="s">
        <v>1474</v>
      </c>
      <c r="F99" s="69">
        <v>3481</v>
      </c>
      <c r="G99" s="69">
        <v>3481</v>
      </c>
      <c r="H99" s="66" t="s">
        <v>51</v>
      </c>
      <c r="I99" s="5">
        <v>45017</v>
      </c>
      <c r="J99" s="5">
        <v>45382</v>
      </c>
      <c r="K99" s="64">
        <v>45200</v>
      </c>
      <c r="L99" t="s">
        <v>122</v>
      </c>
      <c r="M99" t="s">
        <v>135</v>
      </c>
      <c r="N99" t="s">
        <v>913</v>
      </c>
      <c r="O99" t="s">
        <v>909</v>
      </c>
    </row>
    <row r="100" spans="1:15" x14ac:dyDescent="0.25">
      <c r="A100">
        <v>2246</v>
      </c>
      <c r="B100" t="s">
        <v>1236</v>
      </c>
      <c r="C100" t="s">
        <v>101</v>
      </c>
      <c r="D100" t="s">
        <v>1236</v>
      </c>
      <c r="E100" t="s">
        <v>1237</v>
      </c>
      <c r="F100" s="62">
        <v>1000</v>
      </c>
      <c r="G100" s="62">
        <v>46500</v>
      </c>
      <c r="H100" s="66" t="s">
        <v>51</v>
      </c>
      <c r="I100" s="5">
        <v>43556</v>
      </c>
      <c r="J100" s="5">
        <v>45382</v>
      </c>
      <c r="K100" s="5">
        <v>44835</v>
      </c>
      <c r="L100" t="s">
        <v>122</v>
      </c>
      <c r="M100" t="s">
        <v>51</v>
      </c>
      <c r="N100" t="s">
        <v>962</v>
      </c>
      <c r="O100" t="s">
        <v>909</v>
      </c>
    </row>
    <row r="101" spans="1:15" ht="30" hidden="1" x14ac:dyDescent="0.25">
      <c r="A101">
        <v>3051</v>
      </c>
      <c r="B101" t="s">
        <v>1475</v>
      </c>
      <c r="C101" t="s">
        <v>21</v>
      </c>
      <c r="D101" s="49" t="s">
        <v>1475</v>
      </c>
      <c r="E101" t="s">
        <v>1476</v>
      </c>
      <c r="F101" s="69">
        <v>57333</v>
      </c>
      <c r="G101" s="63" t="s">
        <v>1306</v>
      </c>
      <c r="H101" s="66" t="s">
        <v>51</v>
      </c>
      <c r="I101" s="5">
        <v>44652</v>
      </c>
      <c r="J101" s="5">
        <v>45382</v>
      </c>
      <c r="K101" s="5">
        <v>44866</v>
      </c>
      <c r="L101" t="s">
        <v>1477</v>
      </c>
      <c r="M101" t="s">
        <v>135</v>
      </c>
      <c r="N101" t="s">
        <v>913</v>
      </c>
      <c r="O101" t="s">
        <v>909</v>
      </c>
    </row>
    <row r="102" spans="1:15" x14ac:dyDescent="0.25">
      <c r="A102">
        <v>2123</v>
      </c>
      <c r="B102" t="s">
        <v>1234</v>
      </c>
      <c r="C102" t="s">
        <v>101</v>
      </c>
      <c r="D102" t="s">
        <v>1234</v>
      </c>
      <c r="E102" t="s">
        <v>1235</v>
      </c>
      <c r="F102" s="62">
        <v>6030</v>
      </c>
      <c r="G102" s="62">
        <v>32970</v>
      </c>
      <c r="H102" s="66" t="s">
        <v>51</v>
      </c>
      <c r="I102" s="5">
        <v>43556</v>
      </c>
      <c r="J102" s="5">
        <v>45382</v>
      </c>
      <c r="K102" s="5">
        <v>45017</v>
      </c>
      <c r="L102" t="s">
        <v>122</v>
      </c>
      <c r="M102" t="s">
        <v>51</v>
      </c>
      <c r="N102" t="s">
        <v>913</v>
      </c>
      <c r="O102" t="s">
        <v>909</v>
      </c>
    </row>
    <row r="103" spans="1:15" x14ac:dyDescent="0.25">
      <c r="A103">
        <v>2760</v>
      </c>
      <c r="B103" t="s">
        <v>1039</v>
      </c>
      <c r="C103" t="s">
        <v>101</v>
      </c>
      <c r="D103" t="s">
        <v>1040</v>
      </c>
      <c r="E103" t="s">
        <v>1041</v>
      </c>
      <c r="F103" s="69">
        <v>125199</v>
      </c>
      <c r="G103" s="69">
        <v>125199</v>
      </c>
      <c r="H103" s="66" t="s">
        <v>51</v>
      </c>
      <c r="I103" s="5">
        <v>45017</v>
      </c>
      <c r="J103" s="5">
        <v>45382</v>
      </c>
      <c r="K103" s="5">
        <v>45200</v>
      </c>
      <c r="L103" t="s">
        <v>122</v>
      </c>
      <c r="M103" t="s">
        <v>135</v>
      </c>
      <c r="N103" t="s">
        <v>913</v>
      </c>
      <c r="O103" t="s">
        <v>909</v>
      </c>
    </row>
    <row r="104" spans="1:15" x14ac:dyDescent="0.25">
      <c r="A104">
        <v>2754</v>
      </c>
      <c r="B104" t="s">
        <v>1037</v>
      </c>
      <c r="C104" t="s">
        <v>101</v>
      </c>
      <c r="D104" t="s">
        <v>1037</v>
      </c>
      <c r="E104" t="s">
        <v>1038</v>
      </c>
      <c r="F104" s="69">
        <v>19700</v>
      </c>
      <c r="G104" s="69">
        <v>119089</v>
      </c>
      <c r="H104" s="66" t="s">
        <v>51</v>
      </c>
      <c r="I104" s="5">
        <v>45017</v>
      </c>
      <c r="J104" s="5">
        <v>45382</v>
      </c>
      <c r="K104" s="5">
        <v>45170</v>
      </c>
      <c r="L104" t="s">
        <v>122</v>
      </c>
      <c r="M104" t="s">
        <v>135</v>
      </c>
      <c r="N104" t="s">
        <v>913</v>
      </c>
      <c r="O104" t="s">
        <v>909</v>
      </c>
    </row>
    <row r="105" spans="1:15" x14ac:dyDescent="0.25">
      <c r="A105">
        <v>2578</v>
      </c>
      <c r="B105" t="s">
        <v>1240</v>
      </c>
      <c r="C105" t="s">
        <v>695</v>
      </c>
      <c r="D105" t="s">
        <v>1241</v>
      </c>
      <c r="E105" t="s">
        <v>1242</v>
      </c>
      <c r="F105" s="62">
        <v>14260</v>
      </c>
      <c r="G105" s="62">
        <v>28520</v>
      </c>
      <c r="H105" s="66" t="s">
        <v>51</v>
      </c>
      <c r="I105" s="5">
        <v>44652</v>
      </c>
      <c r="J105" s="5">
        <v>45382</v>
      </c>
      <c r="K105" s="5">
        <v>45200</v>
      </c>
      <c r="L105" t="s">
        <v>122</v>
      </c>
      <c r="M105" t="s">
        <v>51</v>
      </c>
      <c r="N105" t="s">
        <v>512</v>
      </c>
      <c r="O105" t="s">
        <v>904</v>
      </c>
    </row>
    <row r="106" spans="1:15" x14ac:dyDescent="0.25">
      <c r="A106">
        <v>2964</v>
      </c>
      <c r="B106" t="s">
        <v>1536</v>
      </c>
      <c r="C106" t="s">
        <v>101</v>
      </c>
      <c r="D106" t="s">
        <v>1537</v>
      </c>
      <c r="E106" t="s">
        <v>1067</v>
      </c>
      <c r="F106" s="62">
        <v>12000</v>
      </c>
      <c r="G106" s="62">
        <v>12000</v>
      </c>
      <c r="H106" s="66" t="s">
        <v>51</v>
      </c>
      <c r="I106" s="5">
        <v>45170</v>
      </c>
      <c r="J106" s="5">
        <v>45382</v>
      </c>
      <c r="K106" s="64" t="s">
        <v>1463</v>
      </c>
      <c r="L106" t="s">
        <v>122</v>
      </c>
      <c r="N106" t="s">
        <v>512</v>
      </c>
      <c r="O106" t="s">
        <v>904</v>
      </c>
    </row>
    <row r="107" spans="1:15" x14ac:dyDescent="0.25">
      <c r="A107">
        <v>2883</v>
      </c>
      <c r="B107" t="s">
        <v>1059</v>
      </c>
      <c r="C107" t="s">
        <v>46</v>
      </c>
      <c r="D107" t="s">
        <v>1059</v>
      </c>
      <c r="E107" t="s">
        <v>1060</v>
      </c>
      <c r="F107" s="62">
        <v>9200</v>
      </c>
      <c r="G107" s="62">
        <v>18400</v>
      </c>
      <c r="H107" s="66" t="s">
        <v>51</v>
      </c>
      <c r="I107" s="5">
        <v>44652</v>
      </c>
      <c r="J107" s="5">
        <v>45382</v>
      </c>
      <c r="K107" s="64">
        <v>44835</v>
      </c>
      <c r="L107" t="s">
        <v>122</v>
      </c>
      <c r="M107" t="s">
        <v>51</v>
      </c>
      <c r="N107" t="s">
        <v>423</v>
      </c>
      <c r="O107" t="s">
        <v>909</v>
      </c>
    </row>
    <row r="108" spans="1:15" x14ac:dyDescent="0.25">
      <c r="A108">
        <v>3070</v>
      </c>
      <c r="B108" t="s">
        <v>1478</v>
      </c>
      <c r="C108" t="s">
        <v>46</v>
      </c>
      <c r="D108" t="s">
        <v>1478</v>
      </c>
      <c r="E108" t="s">
        <v>1479</v>
      </c>
      <c r="F108" s="69">
        <v>3495</v>
      </c>
      <c r="G108" s="69">
        <v>3495</v>
      </c>
      <c r="H108" s="66" t="s">
        <v>51</v>
      </c>
      <c r="I108" s="5">
        <v>45017</v>
      </c>
      <c r="J108" s="5">
        <v>45382</v>
      </c>
      <c r="K108" s="5">
        <v>44580</v>
      </c>
      <c r="L108" t="s">
        <v>122</v>
      </c>
      <c r="M108" t="s">
        <v>51</v>
      </c>
      <c r="N108" t="s">
        <v>423</v>
      </c>
      <c r="O108" t="s">
        <v>904</v>
      </c>
    </row>
    <row r="109" spans="1:15" x14ac:dyDescent="0.25">
      <c r="A109">
        <v>2007</v>
      </c>
      <c r="B109" t="s">
        <v>1243</v>
      </c>
      <c r="C109" t="s">
        <v>695</v>
      </c>
      <c r="D109" t="s">
        <v>1244</v>
      </c>
      <c r="E109" t="s">
        <v>1245</v>
      </c>
      <c r="F109" s="62">
        <v>65000</v>
      </c>
      <c r="G109" s="62">
        <v>260000</v>
      </c>
      <c r="H109" s="66" t="s">
        <v>336</v>
      </c>
      <c r="I109" s="5">
        <v>43931</v>
      </c>
      <c r="J109" s="5">
        <v>45392</v>
      </c>
      <c r="K109" s="5">
        <v>44865</v>
      </c>
      <c r="L109" t="s">
        <v>671</v>
      </c>
      <c r="M109" t="s">
        <v>135</v>
      </c>
      <c r="N109" t="s">
        <v>903</v>
      </c>
      <c r="O109" t="s">
        <v>904</v>
      </c>
    </row>
    <row r="110" spans="1:15" x14ac:dyDescent="0.25">
      <c r="A110">
        <v>2600</v>
      </c>
      <c r="B110" t="s">
        <v>1101</v>
      </c>
      <c r="C110" t="s">
        <v>101</v>
      </c>
      <c r="D110" t="s">
        <v>1102</v>
      </c>
      <c r="E110" t="s">
        <v>969</v>
      </c>
      <c r="F110" s="69">
        <v>90913</v>
      </c>
      <c r="G110" s="69">
        <v>90913</v>
      </c>
      <c r="H110" s="66" t="s">
        <v>51</v>
      </c>
      <c r="I110" s="5">
        <v>45041</v>
      </c>
      <c r="J110" s="5">
        <v>45406</v>
      </c>
      <c r="K110" s="5">
        <v>45261</v>
      </c>
      <c r="L110" t="s">
        <v>24</v>
      </c>
      <c r="M110" t="s">
        <v>135</v>
      </c>
      <c r="N110" t="s">
        <v>913</v>
      </c>
      <c r="O110" t="s">
        <v>909</v>
      </c>
    </row>
    <row r="111" spans="1:15" x14ac:dyDescent="0.25">
      <c r="A111">
        <v>2914</v>
      </c>
      <c r="B111" t="s">
        <v>1103</v>
      </c>
      <c r="C111" t="s">
        <v>101</v>
      </c>
      <c r="D111" t="s">
        <v>1104</v>
      </c>
      <c r="E111" t="s">
        <v>1480</v>
      </c>
      <c r="F111" s="69">
        <v>13143</v>
      </c>
      <c r="G111" s="69">
        <v>13143</v>
      </c>
      <c r="H111" s="66" t="s">
        <v>51</v>
      </c>
      <c r="I111" s="5">
        <v>45047</v>
      </c>
      <c r="J111" s="5">
        <v>45412</v>
      </c>
      <c r="K111" s="5">
        <v>45231</v>
      </c>
      <c r="L111" t="s">
        <v>122</v>
      </c>
      <c r="M111" t="s">
        <v>135</v>
      </c>
      <c r="N111" t="s">
        <v>913</v>
      </c>
      <c r="O111" t="s">
        <v>909</v>
      </c>
    </row>
    <row r="112" spans="1:15" x14ac:dyDescent="0.25">
      <c r="A112">
        <v>3041</v>
      </c>
      <c r="B112" t="s">
        <v>1481</v>
      </c>
      <c r="C112" t="s">
        <v>101</v>
      </c>
      <c r="D112" t="s">
        <v>1481</v>
      </c>
      <c r="E112" t="s">
        <v>1482</v>
      </c>
      <c r="F112" s="69">
        <v>2000</v>
      </c>
      <c r="G112" s="69">
        <v>3000</v>
      </c>
      <c r="H112" s="66" t="s">
        <v>51</v>
      </c>
      <c r="I112" s="5">
        <v>44866</v>
      </c>
      <c r="J112" s="5">
        <v>45412</v>
      </c>
      <c r="K112" s="64" t="s">
        <v>1483</v>
      </c>
      <c r="L112" t="s">
        <v>122</v>
      </c>
      <c r="M112" t="s">
        <v>135</v>
      </c>
      <c r="N112" t="s">
        <v>913</v>
      </c>
      <c r="O112" t="s">
        <v>904</v>
      </c>
    </row>
    <row r="113" spans="1:15" x14ac:dyDescent="0.25">
      <c r="A113">
        <v>2945</v>
      </c>
      <c r="B113" t="s">
        <v>1246</v>
      </c>
      <c r="C113" t="s">
        <v>46</v>
      </c>
      <c r="D113" t="s">
        <v>1247</v>
      </c>
      <c r="E113" t="s">
        <v>1248</v>
      </c>
      <c r="F113" s="62">
        <v>34017</v>
      </c>
      <c r="G113" s="62">
        <v>136068</v>
      </c>
      <c r="H113" s="66" t="s">
        <v>51</v>
      </c>
      <c r="I113" s="5">
        <v>44687</v>
      </c>
      <c r="J113" s="5">
        <v>45417</v>
      </c>
      <c r="K113" s="5">
        <v>45047</v>
      </c>
      <c r="L113" t="s">
        <v>919</v>
      </c>
      <c r="M113" t="s">
        <v>135</v>
      </c>
      <c r="N113" t="s">
        <v>903</v>
      </c>
      <c r="O113" t="s">
        <v>909</v>
      </c>
    </row>
    <row r="114" spans="1:15" x14ac:dyDescent="0.25">
      <c r="A114">
        <v>2241</v>
      </c>
      <c r="B114" t="s">
        <v>1225</v>
      </c>
      <c r="C114" t="s">
        <v>101</v>
      </c>
      <c r="D114" t="s">
        <v>1225</v>
      </c>
      <c r="E114" t="s">
        <v>1226</v>
      </c>
      <c r="F114" s="62">
        <v>45000</v>
      </c>
      <c r="G114" s="62">
        <v>190000</v>
      </c>
      <c r="H114" s="66" t="s">
        <v>51</v>
      </c>
      <c r="I114" s="5">
        <v>43983</v>
      </c>
      <c r="J114" s="64">
        <v>45443</v>
      </c>
      <c r="K114" s="5">
        <v>44713</v>
      </c>
      <c r="L114" t="s">
        <v>957</v>
      </c>
      <c r="M114" t="s">
        <v>135</v>
      </c>
      <c r="N114" t="s">
        <v>913</v>
      </c>
      <c r="O114" t="s">
        <v>909</v>
      </c>
    </row>
    <row r="115" spans="1:15" x14ac:dyDescent="0.25">
      <c r="A115">
        <v>2251</v>
      </c>
      <c r="B115" t="s">
        <v>1249</v>
      </c>
      <c r="C115" t="s">
        <v>46</v>
      </c>
      <c r="D115" t="s">
        <v>1249</v>
      </c>
      <c r="E115" t="s">
        <v>1250</v>
      </c>
      <c r="F115" s="62">
        <v>2510</v>
      </c>
      <c r="G115" s="62">
        <v>12552</v>
      </c>
      <c r="H115" s="66" t="s">
        <v>51</v>
      </c>
      <c r="I115" s="5">
        <v>43471</v>
      </c>
      <c r="J115" s="5">
        <v>45448</v>
      </c>
      <c r="K115" s="5">
        <v>44927</v>
      </c>
      <c r="L115" t="s">
        <v>122</v>
      </c>
      <c r="M115" t="s">
        <v>51</v>
      </c>
      <c r="N115" t="s">
        <v>953</v>
      </c>
      <c r="O115" t="s">
        <v>909</v>
      </c>
    </row>
    <row r="116" spans="1:15" x14ac:dyDescent="0.25">
      <c r="A116">
        <v>2634</v>
      </c>
      <c r="B116" t="s">
        <v>1251</v>
      </c>
      <c r="C116" t="s">
        <v>101</v>
      </c>
      <c r="D116" t="s">
        <v>1251</v>
      </c>
      <c r="E116" t="s">
        <v>1252</v>
      </c>
      <c r="F116" s="62">
        <v>1725</v>
      </c>
      <c r="G116" s="62">
        <v>5176</v>
      </c>
      <c r="H116" s="66" t="s">
        <v>51</v>
      </c>
      <c r="I116" s="5">
        <v>44357</v>
      </c>
      <c r="J116" s="5">
        <v>45452</v>
      </c>
      <c r="K116" s="5">
        <v>44927</v>
      </c>
      <c r="L116" t="s">
        <v>122</v>
      </c>
      <c r="M116" t="s">
        <v>51</v>
      </c>
      <c r="N116" t="s">
        <v>913</v>
      </c>
      <c r="O116" t="s">
        <v>904</v>
      </c>
    </row>
    <row r="117" spans="1:15" x14ac:dyDescent="0.25">
      <c r="A117" s="72">
        <v>2770</v>
      </c>
      <c r="B117" t="s">
        <v>914</v>
      </c>
      <c r="C117" t="s">
        <v>101</v>
      </c>
      <c r="D117" t="s">
        <v>914</v>
      </c>
      <c r="E117" t="s">
        <v>915</v>
      </c>
      <c r="F117" s="74">
        <v>11000</v>
      </c>
      <c r="G117" s="75">
        <v>33000</v>
      </c>
      <c r="H117" s="77" t="s">
        <v>51</v>
      </c>
      <c r="I117" s="5">
        <v>44361</v>
      </c>
      <c r="J117" s="5">
        <v>45456</v>
      </c>
      <c r="K117" s="5">
        <v>45017</v>
      </c>
      <c r="L117" t="s">
        <v>916</v>
      </c>
      <c r="M117" t="s">
        <v>135</v>
      </c>
      <c r="N117" t="s">
        <v>913</v>
      </c>
      <c r="O117" t="s">
        <v>909</v>
      </c>
    </row>
    <row r="118" spans="1:15" x14ac:dyDescent="0.25">
      <c r="A118">
        <v>2695</v>
      </c>
      <c r="B118" t="s">
        <v>1128</v>
      </c>
      <c r="C118" t="s">
        <v>101</v>
      </c>
      <c r="D118" t="s">
        <v>1129</v>
      </c>
      <c r="E118" t="s">
        <v>1130</v>
      </c>
      <c r="F118" s="62">
        <v>8000</v>
      </c>
      <c r="G118" s="62">
        <v>104000</v>
      </c>
      <c r="H118" s="66" t="s">
        <v>51</v>
      </c>
      <c r="I118" s="5">
        <v>44362</v>
      </c>
      <c r="J118" s="5">
        <v>45457</v>
      </c>
      <c r="K118" s="5">
        <v>45091</v>
      </c>
      <c r="L118" t="s">
        <v>122</v>
      </c>
      <c r="M118" t="s">
        <v>135</v>
      </c>
      <c r="N118" t="s">
        <v>913</v>
      </c>
      <c r="O118" t="s">
        <v>909</v>
      </c>
    </row>
    <row r="119" spans="1:15" x14ac:dyDescent="0.25">
      <c r="A119">
        <v>976</v>
      </c>
      <c r="B119" t="s">
        <v>1253</v>
      </c>
      <c r="C119" t="s">
        <v>101</v>
      </c>
      <c r="D119" t="s">
        <v>1253</v>
      </c>
      <c r="E119" t="s">
        <v>1254</v>
      </c>
      <c r="F119" s="62">
        <v>70000</v>
      </c>
      <c r="G119" s="62">
        <v>570000</v>
      </c>
      <c r="H119" s="66" t="s">
        <v>51</v>
      </c>
      <c r="I119" s="5">
        <v>43269</v>
      </c>
      <c r="J119" s="5">
        <v>45460</v>
      </c>
      <c r="K119" s="5">
        <v>44927</v>
      </c>
      <c r="L119" t="s">
        <v>24</v>
      </c>
      <c r="M119" t="s">
        <v>135</v>
      </c>
      <c r="N119" t="s">
        <v>913</v>
      </c>
      <c r="O119" t="s">
        <v>904</v>
      </c>
    </row>
    <row r="120" spans="1:15" x14ac:dyDescent="0.25">
      <c r="A120">
        <v>2604</v>
      </c>
      <c r="B120" t="s">
        <v>1255</v>
      </c>
      <c r="C120" t="s">
        <v>46</v>
      </c>
      <c r="D120" t="s">
        <v>1256</v>
      </c>
      <c r="E120" t="s">
        <v>1257</v>
      </c>
      <c r="F120" s="62">
        <v>4150</v>
      </c>
      <c r="G120" s="62">
        <v>8300</v>
      </c>
      <c r="H120" s="66" t="s">
        <v>51</v>
      </c>
      <c r="I120" s="5">
        <v>44739</v>
      </c>
      <c r="J120" s="5">
        <v>45469</v>
      </c>
      <c r="K120" s="5">
        <v>44562</v>
      </c>
      <c r="L120" t="s">
        <v>122</v>
      </c>
      <c r="M120" t="s">
        <v>51</v>
      </c>
      <c r="N120" t="s">
        <v>136</v>
      </c>
      <c r="O120" t="s">
        <v>909</v>
      </c>
    </row>
    <row r="121" spans="1:15" x14ac:dyDescent="0.25">
      <c r="A121">
        <v>3009</v>
      </c>
      <c r="B121" t="s">
        <v>1260</v>
      </c>
      <c r="C121" t="s">
        <v>1261</v>
      </c>
      <c r="D121" t="s">
        <v>1262</v>
      </c>
      <c r="E121" t="s">
        <v>1248</v>
      </c>
      <c r="F121" s="62">
        <v>49575</v>
      </c>
      <c r="G121" s="62">
        <v>198300</v>
      </c>
      <c r="H121" s="66" t="s">
        <v>51</v>
      </c>
      <c r="I121" s="5">
        <v>44743</v>
      </c>
      <c r="J121" s="5">
        <v>45473</v>
      </c>
      <c r="K121" s="5">
        <v>45473</v>
      </c>
      <c r="L121" t="s">
        <v>916</v>
      </c>
      <c r="M121" t="s">
        <v>135</v>
      </c>
      <c r="N121" t="s">
        <v>529</v>
      </c>
      <c r="O121" t="s">
        <v>904</v>
      </c>
    </row>
    <row r="122" spans="1:15" x14ac:dyDescent="0.25">
      <c r="A122">
        <v>2724</v>
      </c>
      <c r="B122" t="s">
        <v>1267</v>
      </c>
      <c r="C122" t="s">
        <v>46</v>
      </c>
      <c r="D122" t="s">
        <v>1267</v>
      </c>
      <c r="E122" t="s">
        <v>1226</v>
      </c>
      <c r="F122" s="62">
        <v>12194</v>
      </c>
      <c r="G122" s="62">
        <v>60377</v>
      </c>
      <c r="H122" s="66" t="s">
        <v>51</v>
      </c>
      <c r="I122" s="5">
        <v>44743</v>
      </c>
      <c r="J122" s="5">
        <v>45473</v>
      </c>
      <c r="K122" s="5">
        <v>45292</v>
      </c>
      <c r="L122" t="s">
        <v>957</v>
      </c>
      <c r="M122" t="s">
        <v>135</v>
      </c>
      <c r="N122" t="s">
        <v>962</v>
      </c>
      <c r="O122" t="s">
        <v>909</v>
      </c>
    </row>
    <row r="123" spans="1:15" x14ac:dyDescent="0.25">
      <c r="A123">
        <v>2746</v>
      </c>
      <c r="B123" t="s">
        <v>1258</v>
      </c>
      <c r="C123" t="s">
        <v>101</v>
      </c>
      <c r="D123" t="s">
        <v>1258</v>
      </c>
      <c r="E123" t="s">
        <v>1259</v>
      </c>
      <c r="F123" s="62">
        <v>52080.333333333336</v>
      </c>
      <c r="G123" s="62">
        <v>156241</v>
      </c>
      <c r="H123" s="66" t="s">
        <v>51</v>
      </c>
      <c r="I123" s="5">
        <v>44378</v>
      </c>
      <c r="J123" s="5">
        <v>45473</v>
      </c>
      <c r="K123" s="5">
        <v>44927</v>
      </c>
      <c r="L123" t="s">
        <v>24</v>
      </c>
      <c r="M123" t="s">
        <v>135</v>
      </c>
      <c r="N123" t="s">
        <v>913</v>
      </c>
      <c r="O123" t="s">
        <v>909</v>
      </c>
    </row>
    <row r="124" spans="1:15" hidden="1" x14ac:dyDescent="0.25">
      <c r="A124">
        <v>2913</v>
      </c>
      <c r="B124" t="s">
        <v>1136</v>
      </c>
      <c r="C124" t="s">
        <v>21</v>
      </c>
      <c r="D124" t="s">
        <v>1136</v>
      </c>
      <c r="E124" t="s">
        <v>1137</v>
      </c>
      <c r="F124" s="62">
        <v>2682</v>
      </c>
      <c r="G124" s="62">
        <v>2682</v>
      </c>
      <c r="H124" s="66" t="s">
        <v>51</v>
      </c>
      <c r="I124" s="5">
        <v>45108</v>
      </c>
      <c r="J124" s="5">
        <v>45473</v>
      </c>
      <c r="K124" s="5">
        <v>44927</v>
      </c>
      <c r="L124" t="s">
        <v>122</v>
      </c>
      <c r="M124" t="s">
        <v>135</v>
      </c>
      <c r="N124" t="s">
        <v>913</v>
      </c>
      <c r="O124" t="s">
        <v>909</v>
      </c>
    </row>
    <row r="125" spans="1:15" x14ac:dyDescent="0.25">
      <c r="A125">
        <v>2252</v>
      </c>
      <c r="B125" t="s">
        <v>1263</v>
      </c>
      <c r="C125" t="s">
        <v>101</v>
      </c>
      <c r="D125" t="s">
        <v>1264</v>
      </c>
      <c r="E125" t="s">
        <v>1265</v>
      </c>
      <c r="F125" s="62">
        <v>57142</v>
      </c>
      <c r="G125" s="62">
        <v>400000</v>
      </c>
      <c r="H125" s="66" t="s">
        <v>51</v>
      </c>
      <c r="I125" s="5">
        <v>44013</v>
      </c>
      <c r="J125" s="5">
        <v>45473</v>
      </c>
      <c r="K125" s="5">
        <v>45078</v>
      </c>
      <c r="L125" t="s">
        <v>24</v>
      </c>
      <c r="M125" t="s">
        <v>135</v>
      </c>
      <c r="N125" t="s">
        <v>913</v>
      </c>
      <c r="O125" t="s">
        <v>904</v>
      </c>
    </row>
    <row r="126" spans="1:15" x14ac:dyDescent="0.25">
      <c r="A126">
        <v>2794</v>
      </c>
      <c r="B126" t="s">
        <v>1131</v>
      </c>
      <c r="C126" t="s">
        <v>101</v>
      </c>
      <c r="D126" t="s">
        <v>1131</v>
      </c>
      <c r="E126" t="s">
        <v>1132</v>
      </c>
      <c r="F126" s="62">
        <v>16383.75</v>
      </c>
      <c r="G126" s="62">
        <v>16383.75</v>
      </c>
      <c r="H126" s="66" t="s">
        <v>51</v>
      </c>
      <c r="I126" s="5">
        <v>45108</v>
      </c>
      <c r="J126" s="5">
        <v>45473</v>
      </c>
      <c r="K126" s="5">
        <v>45292</v>
      </c>
      <c r="L126" t="s">
        <v>1133</v>
      </c>
      <c r="M126" t="s">
        <v>135</v>
      </c>
      <c r="N126" t="s">
        <v>913</v>
      </c>
      <c r="O126" t="s">
        <v>909</v>
      </c>
    </row>
    <row r="127" spans="1:15" x14ac:dyDescent="0.25">
      <c r="A127">
        <v>2063</v>
      </c>
      <c r="B127" t="s">
        <v>1223</v>
      </c>
      <c r="C127" t="s">
        <v>101</v>
      </c>
      <c r="D127" t="s">
        <v>1223</v>
      </c>
      <c r="E127" t="s">
        <v>1224</v>
      </c>
      <c r="F127" s="62">
        <v>159561</v>
      </c>
      <c r="G127" s="62">
        <v>957367</v>
      </c>
      <c r="H127" s="66" t="s">
        <v>51</v>
      </c>
      <c r="I127" s="5">
        <v>43525</v>
      </c>
      <c r="J127" s="5">
        <v>45473</v>
      </c>
      <c r="K127" s="5">
        <v>44805</v>
      </c>
      <c r="L127" t="s">
        <v>24</v>
      </c>
      <c r="M127" t="s">
        <v>135</v>
      </c>
      <c r="N127" t="s">
        <v>913</v>
      </c>
      <c r="O127" t="s">
        <v>904</v>
      </c>
    </row>
    <row r="128" spans="1:15" x14ac:dyDescent="0.25">
      <c r="A128">
        <v>2635</v>
      </c>
      <c r="B128" t="s">
        <v>1266</v>
      </c>
      <c r="C128" t="s">
        <v>101</v>
      </c>
      <c r="D128" t="s">
        <v>1266</v>
      </c>
      <c r="E128" t="s">
        <v>1191</v>
      </c>
      <c r="F128" s="62">
        <v>60000</v>
      </c>
      <c r="G128" s="62">
        <v>180000</v>
      </c>
      <c r="H128" s="66" t="s">
        <v>51</v>
      </c>
      <c r="I128" s="5">
        <v>44378</v>
      </c>
      <c r="J128" s="5">
        <v>45473</v>
      </c>
      <c r="K128" s="5">
        <v>45108</v>
      </c>
      <c r="L128" t="s">
        <v>122</v>
      </c>
      <c r="M128" t="s">
        <v>135</v>
      </c>
      <c r="N128" t="s">
        <v>913</v>
      </c>
      <c r="O128" t="s">
        <v>909</v>
      </c>
    </row>
    <row r="129" spans="1:15" x14ac:dyDescent="0.25">
      <c r="A129">
        <v>2926</v>
      </c>
      <c r="B129" t="s">
        <v>1271</v>
      </c>
      <c r="C129" t="s">
        <v>101</v>
      </c>
      <c r="D129" t="s">
        <v>1271</v>
      </c>
      <c r="E129" t="s">
        <v>1272</v>
      </c>
      <c r="F129" s="62">
        <v>3840</v>
      </c>
      <c r="G129" s="62">
        <v>19200</v>
      </c>
      <c r="H129" s="66" t="s">
        <v>51</v>
      </c>
      <c r="I129" s="5">
        <v>44380</v>
      </c>
      <c r="J129" s="5">
        <v>45475</v>
      </c>
      <c r="K129" s="5">
        <v>45109</v>
      </c>
      <c r="L129" t="s">
        <v>122</v>
      </c>
      <c r="M129" t="s">
        <v>51</v>
      </c>
      <c r="N129" t="s">
        <v>1270</v>
      </c>
      <c r="O129" t="s">
        <v>904</v>
      </c>
    </row>
    <row r="130" spans="1:15" x14ac:dyDescent="0.25">
      <c r="A130">
        <v>2608</v>
      </c>
      <c r="B130" t="s">
        <v>1268</v>
      </c>
      <c r="C130" t="s">
        <v>101</v>
      </c>
      <c r="D130" t="s">
        <v>1268</v>
      </c>
      <c r="E130" t="s">
        <v>1269</v>
      </c>
      <c r="F130" s="62">
        <v>100000</v>
      </c>
      <c r="G130" s="62">
        <v>500000</v>
      </c>
      <c r="H130" s="66" t="s">
        <v>51</v>
      </c>
      <c r="I130" s="5">
        <v>44380</v>
      </c>
      <c r="J130" s="5">
        <v>45475</v>
      </c>
      <c r="K130" s="5">
        <v>45109</v>
      </c>
      <c r="L130" t="s">
        <v>919</v>
      </c>
      <c r="M130" t="s">
        <v>51</v>
      </c>
      <c r="N130" t="s">
        <v>1270</v>
      </c>
      <c r="O130" t="s">
        <v>904</v>
      </c>
    </row>
    <row r="131" spans="1:15" x14ac:dyDescent="0.25">
      <c r="A131">
        <v>2811</v>
      </c>
      <c r="B131" t="s">
        <v>1273</v>
      </c>
      <c r="C131" t="s">
        <v>101</v>
      </c>
      <c r="D131" t="s">
        <v>1273</v>
      </c>
      <c r="E131" t="s">
        <v>1274</v>
      </c>
      <c r="F131" s="62">
        <v>29750</v>
      </c>
      <c r="G131" s="62">
        <v>89250</v>
      </c>
      <c r="H131" s="66" t="s">
        <v>51</v>
      </c>
      <c r="I131" s="5">
        <v>44383</v>
      </c>
      <c r="J131" s="5">
        <v>45478</v>
      </c>
      <c r="K131" s="5">
        <v>45113</v>
      </c>
      <c r="L131" t="s">
        <v>122</v>
      </c>
      <c r="M131" t="s">
        <v>135</v>
      </c>
      <c r="N131" t="s">
        <v>913</v>
      </c>
      <c r="O131" t="s">
        <v>909</v>
      </c>
    </row>
    <row r="132" spans="1:15" x14ac:dyDescent="0.25">
      <c r="A132">
        <v>2992</v>
      </c>
      <c r="B132" t="s">
        <v>1062</v>
      </c>
      <c r="C132" t="s">
        <v>101</v>
      </c>
      <c r="D132" t="s">
        <v>1062</v>
      </c>
      <c r="E132" t="s">
        <v>1063</v>
      </c>
      <c r="F132" s="69">
        <v>116815</v>
      </c>
      <c r="G132" s="69">
        <v>116815</v>
      </c>
      <c r="H132" s="66" t="s">
        <v>51</v>
      </c>
      <c r="I132" s="5">
        <v>45060</v>
      </c>
      <c r="J132" s="5">
        <v>45484</v>
      </c>
      <c r="K132" s="5">
        <v>45170</v>
      </c>
      <c r="L132" t="s">
        <v>122</v>
      </c>
      <c r="M132" t="s">
        <v>135</v>
      </c>
      <c r="N132" t="s">
        <v>913</v>
      </c>
      <c r="O132" t="s">
        <v>909</v>
      </c>
    </row>
    <row r="133" spans="1:15" x14ac:dyDescent="0.25">
      <c r="A133">
        <v>2696</v>
      </c>
      <c r="B133" t="s">
        <v>1484</v>
      </c>
      <c r="C133" t="s">
        <v>101</v>
      </c>
      <c r="D133" t="s">
        <v>1141</v>
      </c>
      <c r="E133" t="s">
        <v>1070</v>
      </c>
      <c r="F133" s="69">
        <v>86285</v>
      </c>
      <c r="G133" s="69">
        <v>257164</v>
      </c>
      <c r="H133" s="66" t="s">
        <v>51</v>
      </c>
      <c r="I133" s="5">
        <v>44393</v>
      </c>
      <c r="J133" s="5">
        <v>45488</v>
      </c>
      <c r="K133" s="5">
        <v>44743</v>
      </c>
      <c r="L133" t="s">
        <v>24</v>
      </c>
      <c r="M133" t="s">
        <v>135</v>
      </c>
      <c r="N133" t="s">
        <v>913</v>
      </c>
      <c r="O133" t="s">
        <v>909</v>
      </c>
    </row>
    <row r="134" spans="1:15" x14ac:dyDescent="0.25">
      <c r="A134">
        <v>2623</v>
      </c>
      <c r="B134" t="s">
        <v>1119</v>
      </c>
      <c r="C134" t="s">
        <v>46</v>
      </c>
      <c r="D134" t="s">
        <v>1119</v>
      </c>
      <c r="E134" t="s">
        <v>1120</v>
      </c>
      <c r="F134" s="62">
        <v>8550</v>
      </c>
      <c r="G134" s="62">
        <v>82900</v>
      </c>
      <c r="H134" s="66" t="s">
        <v>51</v>
      </c>
      <c r="I134" s="5">
        <v>44316</v>
      </c>
      <c r="J134" s="5">
        <v>45504</v>
      </c>
      <c r="K134" s="5">
        <v>44621</v>
      </c>
      <c r="L134" t="s">
        <v>122</v>
      </c>
      <c r="M134" t="s">
        <v>240</v>
      </c>
      <c r="N134" t="s">
        <v>913</v>
      </c>
      <c r="O134" t="s">
        <v>909</v>
      </c>
    </row>
    <row r="135" spans="1:15" hidden="1" x14ac:dyDescent="0.25">
      <c r="A135">
        <v>2720</v>
      </c>
      <c r="B135" t="s">
        <v>905</v>
      </c>
      <c r="C135" t="s">
        <v>21</v>
      </c>
      <c r="D135" t="s">
        <v>906</v>
      </c>
      <c r="E135" t="s">
        <v>907</v>
      </c>
      <c r="F135" s="62">
        <v>26500</v>
      </c>
      <c r="G135" s="62">
        <v>132500</v>
      </c>
      <c r="H135" s="66" t="s">
        <v>51</v>
      </c>
      <c r="I135" s="5">
        <v>42947</v>
      </c>
      <c r="J135" s="5">
        <v>45504</v>
      </c>
      <c r="K135" s="5">
        <v>44927</v>
      </c>
      <c r="L135" t="s">
        <v>908</v>
      </c>
      <c r="M135" t="s">
        <v>135</v>
      </c>
      <c r="N135" t="s">
        <v>25</v>
      </c>
      <c r="O135" t="s">
        <v>909</v>
      </c>
    </row>
    <row r="136" spans="1:15" x14ac:dyDescent="0.25">
      <c r="A136">
        <v>2573</v>
      </c>
      <c r="B136" t="s">
        <v>1275</v>
      </c>
      <c r="C136" t="s">
        <v>101</v>
      </c>
      <c r="D136" t="s">
        <v>1276</v>
      </c>
      <c r="E136" t="s">
        <v>1277</v>
      </c>
      <c r="F136" s="62">
        <v>12000</v>
      </c>
      <c r="G136" s="62">
        <v>48000</v>
      </c>
      <c r="H136" s="66" t="s">
        <v>51</v>
      </c>
      <c r="I136" s="5">
        <v>44044</v>
      </c>
      <c r="J136" s="5">
        <v>45504</v>
      </c>
      <c r="K136" s="5">
        <v>44409</v>
      </c>
      <c r="L136" t="s">
        <v>944</v>
      </c>
      <c r="M136" t="s">
        <v>51</v>
      </c>
      <c r="N136" t="s">
        <v>913</v>
      </c>
      <c r="O136" t="s">
        <v>909</v>
      </c>
    </row>
    <row r="137" spans="1:15" x14ac:dyDescent="0.25">
      <c r="A137">
        <v>2032</v>
      </c>
      <c r="B137" t="s">
        <v>1278</v>
      </c>
      <c r="C137" t="s">
        <v>101</v>
      </c>
      <c r="D137" t="s">
        <v>1278</v>
      </c>
      <c r="E137" t="s">
        <v>1279</v>
      </c>
      <c r="F137" s="62">
        <v>110380.4</v>
      </c>
      <c r="G137" s="62">
        <v>551902</v>
      </c>
      <c r="H137" s="66" t="s">
        <v>51</v>
      </c>
      <c r="I137" s="5">
        <v>44420</v>
      </c>
      <c r="J137" s="5">
        <v>45515</v>
      </c>
      <c r="K137" s="5">
        <v>44968</v>
      </c>
      <c r="L137" t="s">
        <v>24</v>
      </c>
      <c r="M137" t="s">
        <v>51</v>
      </c>
      <c r="N137" t="s">
        <v>913</v>
      </c>
      <c r="O137" t="s">
        <v>909</v>
      </c>
    </row>
    <row r="138" spans="1:15" x14ac:dyDescent="0.25">
      <c r="A138">
        <v>2238</v>
      </c>
      <c r="B138" t="s">
        <v>1280</v>
      </c>
      <c r="C138" t="s">
        <v>101</v>
      </c>
      <c r="D138" t="s">
        <v>1280</v>
      </c>
      <c r="E138" t="s">
        <v>1281</v>
      </c>
      <c r="F138" s="62">
        <v>30134</v>
      </c>
      <c r="G138" s="62">
        <v>151222</v>
      </c>
      <c r="H138" s="66" t="s">
        <v>51</v>
      </c>
      <c r="I138" s="5">
        <v>43709</v>
      </c>
      <c r="J138" s="5">
        <v>45535</v>
      </c>
      <c r="K138" s="5">
        <v>44986</v>
      </c>
      <c r="L138" t="s">
        <v>24</v>
      </c>
      <c r="M138" t="s">
        <v>135</v>
      </c>
      <c r="N138" t="s">
        <v>913</v>
      </c>
      <c r="O138" t="s">
        <v>909</v>
      </c>
    </row>
    <row r="139" spans="1:15" hidden="1" x14ac:dyDescent="0.25">
      <c r="A139">
        <v>2723</v>
      </c>
      <c r="B139" t="s">
        <v>1282</v>
      </c>
      <c r="C139" t="s">
        <v>21</v>
      </c>
      <c r="D139" t="s">
        <v>1283</v>
      </c>
      <c r="E139" t="s">
        <v>1284</v>
      </c>
      <c r="F139" s="62">
        <v>7617</v>
      </c>
      <c r="G139" s="62">
        <v>15234</v>
      </c>
      <c r="H139" s="66" t="s">
        <v>51</v>
      </c>
      <c r="I139" s="5">
        <v>44824</v>
      </c>
      <c r="J139" s="5">
        <v>45554</v>
      </c>
      <c r="K139" s="5">
        <v>44958</v>
      </c>
      <c r="L139" t="s">
        <v>122</v>
      </c>
      <c r="M139" t="s">
        <v>51</v>
      </c>
      <c r="N139" t="s">
        <v>136</v>
      </c>
      <c r="O139" t="s">
        <v>909</v>
      </c>
    </row>
    <row r="140" spans="1:15" x14ac:dyDescent="0.25">
      <c r="A140">
        <v>2091</v>
      </c>
      <c r="B140" t="s">
        <v>937</v>
      </c>
      <c r="C140" t="s">
        <v>101</v>
      </c>
      <c r="D140" t="s">
        <v>937</v>
      </c>
      <c r="E140" t="s">
        <v>1485</v>
      </c>
      <c r="F140" s="69">
        <v>15196</v>
      </c>
      <c r="G140" s="69">
        <v>45588</v>
      </c>
      <c r="H140" s="66" t="s">
        <v>51</v>
      </c>
      <c r="I140" s="5">
        <v>44835</v>
      </c>
      <c r="J140" s="5">
        <v>45565</v>
      </c>
      <c r="K140" s="5">
        <v>45352</v>
      </c>
      <c r="L140" t="s">
        <v>122</v>
      </c>
      <c r="M140" t="s">
        <v>51</v>
      </c>
      <c r="N140" t="s">
        <v>913</v>
      </c>
      <c r="O140" t="s">
        <v>909</v>
      </c>
    </row>
    <row r="141" spans="1:15" ht="15" customHeight="1" x14ac:dyDescent="0.25">
      <c r="A141">
        <v>2613</v>
      </c>
      <c r="B141" t="s">
        <v>1285</v>
      </c>
      <c r="C141" t="s">
        <v>101</v>
      </c>
      <c r="D141" t="s">
        <v>1286</v>
      </c>
      <c r="E141" t="s">
        <v>1287</v>
      </c>
      <c r="F141" s="62">
        <v>130</v>
      </c>
      <c r="G141" s="62">
        <v>26000</v>
      </c>
      <c r="H141" s="66" t="s">
        <v>51</v>
      </c>
      <c r="I141" s="5">
        <v>44470</v>
      </c>
      <c r="J141" s="5">
        <v>45565</v>
      </c>
      <c r="K141" s="5">
        <v>44713</v>
      </c>
      <c r="L141" t="s">
        <v>24</v>
      </c>
      <c r="M141" t="s">
        <v>135</v>
      </c>
      <c r="N141" t="s">
        <v>913</v>
      </c>
      <c r="O141" t="s">
        <v>904</v>
      </c>
    </row>
    <row r="142" spans="1:15" ht="15" customHeight="1" x14ac:dyDescent="0.25">
      <c r="A142" t="s">
        <v>920</v>
      </c>
      <c r="B142" t="s">
        <v>921</v>
      </c>
      <c r="C142" t="s">
        <v>101</v>
      </c>
      <c r="D142" t="s">
        <v>921</v>
      </c>
      <c r="E142" t="s">
        <v>922</v>
      </c>
      <c r="F142" s="63" t="s">
        <v>1486</v>
      </c>
      <c r="G142" s="63" t="s">
        <v>1487</v>
      </c>
      <c r="H142" s="66" t="s">
        <v>51</v>
      </c>
      <c r="I142" s="64">
        <v>44835</v>
      </c>
      <c r="J142" s="5">
        <v>45565</v>
      </c>
      <c r="K142" s="5">
        <v>45200</v>
      </c>
      <c r="L142" t="s">
        <v>24</v>
      </c>
      <c r="M142" t="s">
        <v>135</v>
      </c>
      <c r="N142" t="s">
        <v>913</v>
      </c>
      <c r="O142" t="s">
        <v>904</v>
      </c>
    </row>
    <row r="143" spans="1:15" ht="15" customHeight="1" x14ac:dyDescent="0.25">
      <c r="A143">
        <v>2813</v>
      </c>
      <c r="B143" t="s">
        <v>1288</v>
      </c>
      <c r="C143" t="s">
        <v>46</v>
      </c>
      <c r="D143" t="s">
        <v>1289</v>
      </c>
      <c r="E143" t="s">
        <v>1290</v>
      </c>
      <c r="F143" s="62">
        <v>8700</v>
      </c>
      <c r="G143" s="62">
        <v>34800</v>
      </c>
      <c r="H143" s="66" t="s">
        <v>51</v>
      </c>
      <c r="I143" s="5">
        <v>44462</v>
      </c>
      <c r="J143" s="5">
        <v>45588</v>
      </c>
      <c r="K143" s="5">
        <v>45311</v>
      </c>
      <c r="L143" t="s">
        <v>542</v>
      </c>
      <c r="M143" t="s">
        <v>51</v>
      </c>
      <c r="N143" t="s">
        <v>1270</v>
      </c>
      <c r="O143" t="s">
        <v>904</v>
      </c>
    </row>
    <row r="144" spans="1:15" ht="15" customHeight="1" x14ac:dyDescent="0.25">
      <c r="A144">
        <v>2718</v>
      </c>
      <c r="B144" t="s">
        <v>1291</v>
      </c>
      <c r="C144" t="s">
        <v>46</v>
      </c>
      <c r="D144" t="s">
        <v>1291</v>
      </c>
      <c r="E144" t="s">
        <v>1292</v>
      </c>
      <c r="F144" s="62">
        <v>3000</v>
      </c>
      <c r="G144" s="62">
        <v>10500</v>
      </c>
      <c r="H144" s="66" t="s">
        <v>51</v>
      </c>
      <c r="I144" s="5">
        <v>44530</v>
      </c>
      <c r="J144" s="5">
        <v>45625</v>
      </c>
      <c r="K144" s="5">
        <v>44958</v>
      </c>
      <c r="L144" t="s">
        <v>122</v>
      </c>
      <c r="M144" t="s">
        <v>51</v>
      </c>
      <c r="N144" t="s">
        <v>903</v>
      </c>
      <c r="O144" t="s">
        <v>909</v>
      </c>
    </row>
    <row r="145" spans="1:15" ht="15" hidden="1" customHeight="1" x14ac:dyDescent="0.25">
      <c r="A145">
        <v>2719</v>
      </c>
      <c r="B145" t="s">
        <v>1291</v>
      </c>
      <c r="C145" t="s">
        <v>21</v>
      </c>
      <c r="D145" t="s">
        <v>1291</v>
      </c>
      <c r="E145" t="s">
        <v>1292</v>
      </c>
      <c r="F145" s="62">
        <v>3000</v>
      </c>
      <c r="G145" s="62">
        <v>10500</v>
      </c>
      <c r="H145" s="66" t="s">
        <v>51</v>
      </c>
      <c r="I145" s="5">
        <v>44530</v>
      </c>
      <c r="J145" s="5">
        <v>45625</v>
      </c>
      <c r="K145" s="5">
        <v>44958</v>
      </c>
      <c r="L145" t="s">
        <v>122</v>
      </c>
      <c r="M145" t="s">
        <v>51</v>
      </c>
      <c r="N145" t="s">
        <v>903</v>
      </c>
      <c r="O145" t="s">
        <v>909</v>
      </c>
    </row>
    <row r="146" spans="1:15" ht="15" customHeight="1" x14ac:dyDescent="0.25">
      <c r="A146">
        <v>2748</v>
      </c>
      <c r="B146" t="s">
        <v>1295</v>
      </c>
      <c r="C146" t="s">
        <v>101</v>
      </c>
      <c r="D146" t="s">
        <v>1296</v>
      </c>
      <c r="E146" t="s">
        <v>1297</v>
      </c>
      <c r="F146" s="62">
        <v>2000</v>
      </c>
      <c r="G146" s="62">
        <v>10000</v>
      </c>
      <c r="H146" s="66" t="s">
        <v>51</v>
      </c>
      <c r="I146" s="5">
        <v>44531</v>
      </c>
      <c r="J146" s="5">
        <v>45626</v>
      </c>
      <c r="K146" s="5">
        <v>45444</v>
      </c>
      <c r="L146" t="s">
        <v>122</v>
      </c>
      <c r="M146" t="s">
        <v>135</v>
      </c>
      <c r="N146" t="s">
        <v>903</v>
      </c>
      <c r="O146" t="s">
        <v>904</v>
      </c>
    </row>
    <row r="147" spans="1:15" ht="15" customHeight="1" x14ac:dyDescent="0.25">
      <c r="A147">
        <v>2697</v>
      </c>
      <c r="B147" t="s">
        <v>1293</v>
      </c>
      <c r="C147" t="s">
        <v>46</v>
      </c>
      <c r="D147" t="s">
        <v>1293</v>
      </c>
      <c r="E147" t="s">
        <v>1294</v>
      </c>
      <c r="F147" s="62">
        <v>14000</v>
      </c>
      <c r="G147" s="62">
        <v>68815</v>
      </c>
      <c r="H147" s="66" t="s">
        <v>51</v>
      </c>
      <c r="I147" s="5">
        <v>44531</v>
      </c>
      <c r="J147" s="5">
        <v>45626</v>
      </c>
      <c r="K147" s="5">
        <v>45260</v>
      </c>
      <c r="L147" t="s">
        <v>122</v>
      </c>
      <c r="M147" t="s">
        <v>135</v>
      </c>
      <c r="N147" t="s">
        <v>25</v>
      </c>
      <c r="O147" t="s">
        <v>909</v>
      </c>
    </row>
    <row r="148" spans="1:15" ht="15" customHeight="1" x14ac:dyDescent="0.25">
      <c r="A148">
        <v>2153</v>
      </c>
      <c r="B148" t="s">
        <v>945</v>
      </c>
      <c r="C148" t="s">
        <v>101</v>
      </c>
      <c r="D148" t="s">
        <v>946</v>
      </c>
      <c r="E148" t="s">
        <v>947</v>
      </c>
      <c r="F148" s="62">
        <v>35600</v>
      </c>
      <c r="G148" s="62">
        <v>71600</v>
      </c>
      <c r="H148" s="66" t="s">
        <v>51</v>
      </c>
      <c r="I148" s="5">
        <v>44900</v>
      </c>
      <c r="J148" s="5">
        <v>45630</v>
      </c>
      <c r="K148" s="5">
        <v>45293</v>
      </c>
      <c r="L148" t="s">
        <v>1488</v>
      </c>
      <c r="M148" t="s">
        <v>51</v>
      </c>
      <c r="N148" t="s">
        <v>913</v>
      </c>
      <c r="O148" t="s">
        <v>904</v>
      </c>
    </row>
    <row r="149" spans="1:15" ht="15" customHeight="1" x14ac:dyDescent="0.25">
      <c r="A149">
        <v>3077</v>
      </c>
      <c r="B149" t="s">
        <v>1489</v>
      </c>
      <c r="C149" t="s">
        <v>101</v>
      </c>
      <c r="D149" t="s">
        <v>1489</v>
      </c>
      <c r="E149" t="s">
        <v>1259</v>
      </c>
      <c r="F149" s="69">
        <v>10722</v>
      </c>
      <c r="G149" s="69">
        <v>21444</v>
      </c>
      <c r="H149" s="66" t="s">
        <v>51</v>
      </c>
      <c r="I149" s="5">
        <v>44901</v>
      </c>
      <c r="J149" s="5">
        <v>45631</v>
      </c>
      <c r="K149" s="5">
        <v>45292</v>
      </c>
      <c r="L149" t="s">
        <v>122</v>
      </c>
      <c r="M149" t="s">
        <v>135</v>
      </c>
      <c r="N149" t="s">
        <v>913</v>
      </c>
      <c r="O149" t="s">
        <v>909</v>
      </c>
    </row>
    <row r="150" spans="1:15" ht="15" customHeight="1" x14ac:dyDescent="0.25">
      <c r="A150">
        <v>2099</v>
      </c>
      <c r="B150" t="s">
        <v>979</v>
      </c>
      <c r="C150" t="s">
        <v>101</v>
      </c>
      <c r="D150" t="s">
        <v>980</v>
      </c>
      <c r="E150" t="s">
        <v>981</v>
      </c>
      <c r="F150" s="62">
        <v>27500</v>
      </c>
      <c r="G150" s="62">
        <v>110000</v>
      </c>
      <c r="H150" s="66" t="s">
        <v>51</v>
      </c>
      <c r="I150" s="5">
        <v>44914</v>
      </c>
      <c r="J150" s="5">
        <v>45644</v>
      </c>
      <c r="K150" s="5">
        <v>45078</v>
      </c>
      <c r="L150" t="s">
        <v>957</v>
      </c>
      <c r="M150" t="s">
        <v>51</v>
      </c>
      <c r="N150" t="s">
        <v>982</v>
      </c>
      <c r="O150" t="s">
        <v>909</v>
      </c>
    </row>
    <row r="151" spans="1:15" ht="15" hidden="1" customHeight="1" x14ac:dyDescent="0.25">
      <c r="A151">
        <v>2231</v>
      </c>
      <c r="B151" t="s">
        <v>1298</v>
      </c>
      <c r="C151" t="s">
        <v>21</v>
      </c>
      <c r="D151" t="s">
        <v>1298</v>
      </c>
      <c r="E151" t="s">
        <v>1299</v>
      </c>
      <c r="F151" s="62">
        <v>6250</v>
      </c>
      <c r="G151" s="62">
        <v>18750</v>
      </c>
      <c r="H151" s="66" t="s">
        <v>51</v>
      </c>
      <c r="I151" s="5">
        <v>44551</v>
      </c>
      <c r="J151" s="5">
        <v>45646</v>
      </c>
      <c r="K151" s="5">
        <v>45323</v>
      </c>
      <c r="L151" t="s">
        <v>122</v>
      </c>
      <c r="M151" t="s">
        <v>51</v>
      </c>
      <c r="N151" t="s">
        <v>136</v>
      </c>
      <c r="O151" t="s">
        <v>904</v>
      </c>
    </row>
    <row r="152" spans="1:15" ht="15" customHeight="1" x14ac:dyDescent="0.25">
      <c r="A152">
        <v>2726</v>
      </c>
      <c r="B152" t="s">
        <v>986</v>
      </c>
      <c r="C152" t="s">
        <v>101</v>
      </c>
      <c r="D152" t="s">
        <v>986</v>
      </c>
      <c r="E152" t="s">
        <v>987</v>
      </c>
      <c r="F152" s="62">
        <v>12000</v>
      </c>
      <c r="G152" s="62">
        <v>48000</v>
      </c>
      <c r="H152" s="66" t="s">
        <v>51</v>
      </c>
      <c r="I152" s="5">
        <v>44188</v>
      </c>
      <c r="J152" s="5">
        <v>45648</v>
      </c>
      <c r="K152" s="5">
        <v>45199</v>
      </c>
      <c r="L152" t="s">
        <v>122</v>
      </c>
      <c r="M152" t="s">
        <v>51</v>
      </c>
      <c r="N152" t="s">
        <v>913</v>
      </c>
      <c r="O152" t="s">
        <v>904</v>
      </c>
    </row>
    <row r="153" spans="1:15" ht="15" customHeight="1" x14ac:dyDescent="0.25">
      <c r="A153">
        <v>750</v>
      </c>
      <c r="B153" t="s">
        <v>1302</v>
      </c>
      <c r="C153" t="s">
        <v>101</v>
      </c>
      <c r="D153" t="s">
        <v>1302</v>
      </c>
      <c r="E153" t="s">
        <v>1248</v>
      </c>
      <c r="F153" s="62">
        <v>380000</v>
      </c>
      <c r="G153" s="62">
        <v>2000000</v>
      </c>
      <c r="H153" s="66" t="s">
        <v>51</v>
      </c>
      <c r="I153" s="5">
        <v>43823</v>
      </c>
      <c r="J153" s="5">
        <v>45657</v>
      </c>
      <c r="K153" s="5">
        <v>45291</v>
      </c>
      <c r="L153" t="s">
        <v>24</v>
      </c>
      <c r="M153" t="s">
        <v>135</v>
      </c>
      <c r="N153" t="s">
        <v>512</v>
      </c>
      <c r="O153" t="s">
        <v>909</v>
      </c>
    </row>
    <row r="154" spans="1:15" ht="15" customHeight="1" x14ac:dyDescent="0.25">
      <c r="A154">
        <v>2819</v>
      </c>
      <c r="B154" t="s">
        <v>1169</v>
      </c>
      <c r="C154" t="s">
        <v>101</v>
      </c>
      <c r="D154" t="s">
        <v>1169</v>
      </c>
      <c r="E154" t="s">
        <v>1490</v>
      </c>
      <c r="F154" s="69">
        <v>102114</v>
      </c>
      <c r="G154" s="69">
        <v>102114</v>
      </c>
      <c r="H154" s="66" t="s">
        <v>51</v>
      </c>
      <c r="I154" s="5">
        <v>45017</v>
      </c>
      <c r="J154" s="5">
        <v>45657</v>
      </c>
      <c r="K154" s="64" t="s">
        <v>1491</v>
      </c>
      <c r="L154" t="s">
        <v>122</v>
      </c>
      <c r="M154" t="s">
        <v>51</v>
      </c>
      <c r="N154" t="s">
        <v>962</v>
      </c>
      <c r="O154" t="s">
        <v>909</v>
      </c>
    </row>
    <row r="155" spans="1:15" ht="15" customHeight="1" x14ac:dyDescent="0.25">
      <c r="A155">
        <v>2609</v>
      </c>
      <c r="B155" t="s">
        <v>1300</v>
      </c>
      <c r="C155" t="s">
        <v>101</v>
      </c>
      <c r="D155" t="s">
        <v>1300</v>
      </c>
      <c r="E155" t="s">
        <v>1301</v>
      </c>
      <c r="F155" s="62">
        <v>442000</v>
      </c>
      <c r="G155" s="62">
        <v>2210000</v>
      </c>
      <c r="H155" s="66" t="s">
        <v>51</v>
      </c>
      <c r="I155" s="5">
        <v>44197</v>
      </c>
      <c r="J155" s="5">
        <v>45657</v>
      </c>
      <c r="K155" s="5">
        <v>45078</v>
      </c>
      <c r="L155" t="s">
        <v>122</v>
      </c>
      <c r="M155" t="s">
        <v>135</v>
      </c>
      <c r="N155" t="s">
        <v>136</v>
      </c>
      <c r="O155" t="s">
        <v>904</v>
      </c>
    </row>
    <row r="156" spans="1:15" ht="15" customHeight="1" x14ac:dyDescent="0.25">
      <c r="A156">
        <v>2722</v>
      </c>
      <c r="B156" t="s">
        <v>1303</v>
      </c>
      <c r="C156" t="s">
        <v>101</v>
      </c>
      <c r="D156" t="s">
        <v>1304</v>
      </c>
      <c r="E156" t="s">
        <v>1305</v>
      </c>
      <c r="F156" s="62">
        <v>792</v>
      </c>
      <c r="G156" s="62">
        <v>2376</v>
      </c>
      <c r="H156" s="66" t="s">
        <v>51</v>
      </c>
      <c r="I156" s="5">
        <v>44571</v>
      </c>
      <c r="J156" s="5">
        <v>45666</v>
      </c>
      <c r="K156" s="5">
        <v>45292</v>
      </c>
      <c r="L156" t="s">
        <v>122</v>
      </c>
      <c r="M156" t="s">
        <v>1306</v>
      </c>
      <c r="N156" t="s">
        <v>913</v>
      </c>
      <c r="O156" t="s">
        <v>909</v>
      </c>
    </row>
    <row r="157" spans="1:15" ht="15" customHeight="1" x14ac:dyDescent="0.25">
      <c r="A157">
        <v>2172</v>
      </c>
      <c r="B157" t="s">
        <v>1320</v>
      </c>
      <c r="C157" t="s">
        <v>101</v>
      </c>
      <c r="D157" t="s">
        <v>1321</v>
      </c>
      <c r="E157" t="s">
        <v>1150</v>
      </c>
      <c r="F157" s="62">
        <v>431428</v>
      </c>
      <c r="G157" s="62">
        <v>3020000</v>
      </c>
      <c r="H157" s="66" t="s">
        <v>51</v>
      </c>
      <c r="I157" s="5">
        <v>43848</v>
      </c>
      <c r="J157" s="5">
        <v>45674</v>
      </c>
      <c r="K157" s="5">
        <v>45047</v>
      </c>
      <c r="L157" t="s">
        <v>122</v>
      </c>
      <c r="M157" t="s">
        <v>135</v>
      </c>
      <c r="N157" t="s">
        <v>913</v>
      </c>
      <c r="O157" t="s">
        <v>1322</v>
      </c>
    </row>
    <row r="158" spans="1:15" ht="15" customHeight="1" x14ac:dyDescent="0.25">
      <c r="A158">
        <v>3007</v>
      </c>
      <c r="B158" t="s">
        <v>1492</v>
      </c>
      <c r="C158" t="s">
        <v>46</v>
      </c>
      <c r="D158" t="s">
        <v>1492</v>
      </c>
      <c r="E158" t="s">
        <v>1072</v>
      </c>
      <c r="F158" s="69">
        <v>59816</v>
      </c>
      <c r="G158" s="69">
        <v>305915</v>
      </c>
      <c r="H158" s="66" t="s">
        <v>51</v>
      </c>
      <c r="I158" s="5">
        <v>44949</v>
      </c>
      <c r="J158" s="5">
        <v>45679</v>
      </c>
      <c r="K158" s="5">
        <v>45444</v>
      </c>
      <c r="L158" t="s">
        <v>122</v>
      </c>
      <c r="M158" t="s">
        <v>240</v>
      </c>
      <c r="N158" t="s">
        <v>529</v>
      </c>
      <c r="O158" t="s">
        <v>909</v>
      </c>
    </row>
    <row r="159" spans="1:15" ht="15" customHeight="1" x14ac:dyDescent="0.25">
      <c r="A159">
        <v>2780</v>
      </c>
      <c r="B159" t="s">
        <v>1307</v>
      </c>
      <c r="C159" t="s">
        <v>1020</v>
      </c>
      <c r="D159" t="s">
        <v>1308</v>
      </c>
      <c r="E159" t="s">
        <v>1309</v>
      </c>
      <c r="F159" s="62" t="s">
        <v>1310</v>
      </c>
      <c r="G159" s="62" t="s">
        <v>1310</v>
      </c>
      <c r="H159" s="66" t="s">
        <v>336</v>
      </c>
      <c r="I159" s="5">
        <v>44565</v>
      </c>
      <c r="J159" s="5">
        <v>45691</v>
      </c>
      <c r="K159" s="64" t="s">
        <v>1311</v>
      </c>
      <c r="L159" t="s">
        <v>24</v>
      </c>
      <c r="M159" t="s">
        <v>51</v>
      </c>
      <c r="N159" t="s">
        <v>913</v>
      </c>
      <c r="O159" t="s">
        <v>909</v>
      </c>
    </row>
    <row r="160" spans="1:15" ht="15" customHeight="1" x14ac:dyDescent="0.25">
      <c r="A160">
        <v>2659</v>
      </c>
      <c r="B160" t="s">
        <v>1017</v>
      </c>
      <c r="C160" t="s">
        <v>46</v>
      </c>
      <c r="D160" t="s">
        <v>1017</v>
      </c>
      <c r="E160" t="s">
        <v>1018</v>
      </c>
      <c r="F160" s="62">
        <v>3000</v>
      </c>
      <c r="G160" s="62">
        <v>15000</v>
      </c>
      <c r="H160" s="66" t="s">
        <v>51</v>
      </c>
      <c r="I160" s="5">
        <v>44256</v>
      </c>
      <c r="J160" s="5">
        <v>45716</v>
      </c>
      <c r="K160" s="5">
        <v>44958</v>
      </c>
      <c r="L160" t="s">
        <v>122</v>
      </c>
      <c r="M160" t="s">
        <v>135</v>
      </c>
      <c r="N160" t="s">
        <v>136</v>
      </c>
      <c r="O160" t="s">
        <v>904</v>
      </c>
    </row>
    <row r="161" spans="1:15" ht="15" hidden="1" customHeight="1" x14ac:dyDescent="0.25">
      <c r="A161">
        <v>2659</v>
      </c>
      <c r="B161" t="s">
        <v>1017</v>
      </c>
      <c r="C161" t="s">
        <v>21</v>
      </c>
      <c r="D161" t="s">
        <v>1017</v>
      </c>
      <c r="E161" t="s">
        <v>1018</v>
      </c>
      <c r="F161" s="62">
        <v>3000</v>
      </c>
      <c r="G161" s="62">
        <v>13500</v>
      </c>
      <c r="H161" s="66" t="s">
        <v>51</v>
      </c>
      <c r="I161" s="5">
        <v>44440</v>
      </c>
      <c r="J161" s="5">
        <v>45716</v>
      </c>
      <c r="K161" s="5">
        <v>44958</v>
      </c>
      <c r="L161" t="s">
        <v>122</v>
      </c>
      <c r="M161" t="s">
        <v>135</v>
      </c>
      <c r="N161" t="s">
        <v>136</v>
      </c>
      <c r="O161" t="s">
        <v>904</v>
      </c>
    </row>
    <row r="162" spans="1:15" ht="15" customHeight="1" x14ac:dyDescent="0.25">
      <c r="A162">
        <v>2834</v>
      </c>
      <c r="B162" t="s">
        <v>1312</v>
      </c>
      <c r="C162" t="s">
        <v>1099</v>
      </c>
      <c r="D162" t="s">
        <v>1312</v>
      </c>
      <c r="E162" t="s">
        <v>997</v>
      </c>
      <c r="F162" s="62">
        <v>68135</v>
      </c>
      <c r="G162" s="62">
        <v>204405</v>
      </c>
      <c r="H162" s="66" t="s">
        <v>51</v>
      </c>
      <c r="I162" s="5">
        <v>44621</v>
      </c>
      <c r="J162" s="5">
        <v>45716</v>
      </c>
      <c r="K162" s="5">
        <v>45352</v>
      </c>
      <c r="L162" t="s">
        <v>24</v>
      </c>
      <c r="M162" t="s">
        <v>51</v>
      </c>
      <c r="N162" t="s">
        <v>913</v>
      </c>
      <c r="O162" t="s">
        <v>909</v>
      </c>
    </row>
    <row r="163" spans="1:15" ht="15" customHeight="1" x14ac:dyDescent="0.25">
      <c r="A163">
        <v>2773</v>
      </c>
      <c r="B163" t="s">
        <v>1365</v>
      </c>
      <c r="C163" t="s">
        <v>46</v>
      </c>
      <c r="D163" t="s">
        <v>1366</v>
      </c>
      <c r="E163" t="s">
        <v>1367</v>
      </c>
      <c r="F163" s="73" t="s">
        <v>1368</v>
      </c>
      <c r="G163" s="73" t="s">
        <v>1368</v>
      </c>
      <c r="H163" s="66" t="s">
        <v>105</v>
      </c>
      <c r="I163" s="5">
        <v>44986</v>
      </c>
      <c r="J163" s="5">
        <v>45717</v>
      </c>
      <c r="K163" s="64" t="s">
        <v>1493</v>
      </c>
      <c r="L163" t="s">
        <v>122</v>
      </c>
      <c r="M163" t="s">
        <v>122</v>
      </c>
      <c r="N163" t="s">
        <v>913</v>
      </c>
      <c r="O163" t="s">
        <v>904</v>
      </c>
    </row>
    <row r="164" spans="1:15" ht="15" customHeight="1" x14ac:dyDescent="0.25">
      <c r="A164" t="s">
        <v>1033</v>
      </c>
      <c r="B164" t="s">
        <v>1034</v>
      </c>
      <c r="C164" t="s">
        <v>46</v>
      </c>
      <c r="D164" t="s">
        <v>1034</v>
      </c>
      <c r="E164" t="s">
        <v>1035</v>
      </c>
      <c r="F164" s="62">
        <v>4500</v>
      </c>
      <c r="G164" s="62">
        <v>20000</v>
      </c>
      <c r="H164" s="66" t="s">
        <v>51</v>
      </c>
      <c r="I164" s="5">
        <v>43922</v>
      </c>
      <c r="J164" s="5">
        <v>45746</v>
      </c>
      <c r="K164" s="64" t="s">
        <v>1036</v>
      </c>
      <c r="L164" t="s">
        <v>122</v>
      </c>
      <c r="M164" t="s">
        <v>135</v>
      </c>
      <c r="N164" t="s">
        <v>913</v>
      </c>
      <c r="O164" t="s">
        <v>904</v>
      </c>
    </row>
    <row r="165" spans="1:15" ht="15" customHeight="1" x14ac:dyDescent="0.25">
      <c r="A165">
        <v>2991</v>
      </c>
      <c r="B165" t="s">
        <v>1313</v>
      </c>
      <c r="C165" t="s">
        <v>101</v>
      </c>
      <c r="D165" t="s">
        <v>1313</v>
      </c>
      <c r="E165" t="s">
        <v>1248</v>
      </c>
      <c r="F165" s="62">
        <v>15808</v>
      </c>
      <c r="G165" s="62">
        <v>47426</v>
      </c>
      <c r="H165" s="66" t="s">
        <v>51</v>
      </c>
      <c r="I165" s="5">
        <v>43922</v>
      </c>
      <c r="J165" s="5">
        <v>45747</v>
      </c>
      <c r="K165" s="5">
        <v>45383</v>
      </c>
      <c r="L165" t="s">
        <v>122</v>
      </c>
      <c r="M165" t="s">
        <v>135</v>
      </c>
      <c r="N165" t="s">
        <v>423</v>
      </c>
      <c r="O165" t="s">
        <v>909</v>
      </c>
    </row>
    <row r="166" spans="1:15" ht="15" hidden="1" customHeight="1" x14ac:dyDescent="0.25">
      <c r="A166">
        <v>2796</v>
      </c>
      <c r="B166" t="s">
        <v>1044</v>
      </c>
      <c r="C166" t="s">
        <v>21</v>
      </c>
      <c r="D166" t="s">
        <v>1045</v>
      </c>
      <c r="E166" t="s">
        <v>1046</v>
      </c>
      <c r="F166" s="62">
        <v>11700</v>
      </c>
      <c r="G166" s="62">
        <v>11700</v>
      </c>
      <c r="H166" s="66" t="s">
        <v>51</v>
      </c>
      <c r="I166" s="5">
        <v>44621</v>
      </c>
      <c r="J166" s="5">
        <v>45747</v>
      </c>
      <c r="K166" s="5">
        <v>44562</v>
      </c>
      <c r="L166" t="s">
        <v>122</v>
      </c>
      <c r="M166" t="s">
        <v>135</v>
      </c>
      <c r="N166" t="s">
        <v>913</v>
      </c>
      <c r="O166" t="s">
        <v>909</v>
      </c>
    </row>
    <row r="167" spans="1:15" ht="15" customHeight="1" x14ac:dyDescent="0.25">
      <c r="A167">
        <v>2270</v>
      </c>
      <c r="B167" t="s">
        <v>1064</v>
      </c>
      <c r="C167" t="s">
        <v>101</v>
      </c>
      <c r="D167" t="s">
        <v>1064</v>
      </c>
      <c r="E167" t="s">
        <v>1064</v>
      </c>
      <c r="F167" s="62">
        <v>22575</v>
      </c>
      <c r="G167" s="62">
        <v>22575</v>
      </c>
      <c r="H167" s="66" t="s">
        <v>51</v>
      </c>
      <c r="I167" s="5">
        <v>45017</v>
      </c>
      <c r="J167" s="5">
        <v>45747</v>
      </c>
      <c r="K167" s="5">
        <v>45505</v>
      </c>
      <c r="L167" t="s">
        <v>122</v>
      </c>
      <c r="M167" t="s">
        <v>51</v>
      </c>
      <c r="N167" t="s">
        <v>512</v>
      </c>
      <c r="O167" t="s">
        <v>909</v>
      </c>
    </row>
    <row r="168" spans="1:15" ht="15" customHeight="1" x14ac:dyDescent="0.25">
      <c r="A168">
        <v>1017</v>
      </c>
      <c r="B168" t="s">
        <v>1076</v>
      </c>
      <c r="C168" t="s">
        <v>46</v>
      </c>
      <c r="D168" t="s">
        <v>1076</v>
      </c>
      <c r="E168" t="s">
        <v>1077</v>
      </c>
      <c r="F168" s="62">
        <v>83000</v>
      </c>
      <c r="G168" s="62">
        <v>581000</v>
      </c>
      <c r="H168" s="66" t="s">
        <v>51</v>
      </c>
      <c r="I168" s="5">
        <v>41518</v>
      </c>
      <c r="J168" s="5">
        <v>45747</v>
      </c>
      <c r="K168" s="5">
        <v>44742</v>
      </c>
      <c r="L168" t="s">
        <v>127</v>
      </c>
      <c r="M168" t="s">
        <v>135</v>
      </c>
      <c r="N168" t="s">
        <v>1078</v>
      </c>
      <c r="O168" t="s">
        <v>909</v>
      </c>
    </row>
    <row r="169" spans="1:15" ht="15" customHeight="1" x14ac:dyDescent="0.25">
      <c r="A169">
        <v>2602</v>
      </c>
      <c r="B169" t="s">
        <v>1056</v>
      </c>
      <c r="C169" t="s">
        <v>101</v>
      </c>
      <c r="D169" t="s">
        <v>1057</v>
      </c>
      <c r="E169" t="s">
        <v>1058</v>
      </c>
      <c r="F169" s="69">
        <v>37286</v>
      </c>
      <c r="G169" s="69">
        <v>111858</v>
      </c>
      <c r="H169" s="66" t="s">
        <v>51</v>
      </c>
      <c r="I169" s="5">
        <v>45017</v>
      </c>
      <c r="J169" s="5">
        <v>45747</v>
      </c>
      <c r="K169" s="5">
        <v>45443</v>
      </c>
      <c r="L169" t="s">
        <v>957</v>
      </c>
      <c r="M169" t="s">
        <v>51</v>
      </c>
      <c r="N169" t="s">
        <v>136</v>
      </c>
      <c r="O169" t="s">
        <v>909</v>
      </c>
    </row>
    <row r="170" spans="1:15" ht="15" hidden="1" customHeight="1" x14ac:dyDescent="0.25">
      <c r="A170">
        <v>2775</v>
      </c>
      <c r="B170" t="s">
        <v>1371</v>
      </c>
      <c r="C170" t="s">
        <v>21</v>
      </c>
      <c r="D170" t="s">
        <v>1372</v>
      </c>
      <c r="E170" t="s">
        <v>1373</v>
      </c>
      <c r="F170" s="62">
        <v>86558.28</v>
      </c>
      <c r="G170" s="69">
        <v>173116.56</v>
      </c>
      <c r="H170" s="66" t="s">
        <v>51</v>
      </c>
      <c r="I170" s="5">
        <v>45017</v>
      </c>
      <c r="J170" s="5">
        <v>45747</v>
      </c>
      <c r="K170" s="5">
        <v>45382</v>
      </c>
      <c r="L170" t="s">
        <v>24</v>
      </c>
      <c r="M170" t="s">
        <v>135</v>
      </c>
      <c r="N170" t="s">
        <v>913</v>
      </c>
      <c r="O170" t="s">
        <v>904</v>
      </c>
    </row>
    <row r="171" spans="1:15" ht="15" customHeight="1" x14ac:dyDescent="0.25">
      <c r="A171">
        <v>2776</v>
      </c>
      <c r="B171" t="s">
        <v>1374</v>
      </c>
      <c r="C171" t="s">
        <v>46</v>
      </c>
      <c r="D171" t="s">
        <v>1372</v>
      </c>
      <c r="E171" t="s">
        <v>1373</v>
      </c>
      <c r="F171" s="62">
        <v>38859.599999999999</v>
      </c>
      <c r="G171" s="69">
        <v>77719</v>
      </c>
      <c r="H171" s="66" t="s">
        <v>51</v>
      </c>
      <c r="I171" s="5">
        <v>45017</v>
      </c>
      <c r="J171" s="5">
        <v>45747</v>
      </c>
      <c r="K171" s="5">
        <v>45382</v>
      </c>
      <c r="L171" t="s">
        <v>24</v>
      </c>
      <c r="M171" t="s">
        <v>135</v>
      </c>
      <c r="N171" t="s">
        <v>913</v>
      </c>
      <c r="O171" t="s">
        <v>904</v>
      </c>
    </row>
    <row r="172" spans="1:15" ht="15" customHeight="1" x14ac:dyDescent="0.25">
      <c r="A172">
        <v>2683</v>
      </c>
      <c r="B172" t="s">
        <v>1317</v>
      </c>
      <c r="C172" t="s">
        <v>101</v>
      </c>
      <c r="D172" t="s">
        <v>1318</v>
      </c>
      <c r="E172" t="s">
        <v>1319</v>
      </c>
      <c r="F172" s="62">
        <v>21106</v>
      </c>
      <c r="G172" s="62">
        <v>63318</v>
      </c>
      <c r="H172" s="66" t="s">
        <v>51</v>
      </c>
      <c r="I172" s="5">
        <v>44652</v>
      </c>
      <c r="J172" s="5">
        <v>45747</v>
      </c>
      <c r="K172" s="5">
        <v>44327</v>
      </c>
      <c r="L172" t="s">
        <v>122</v>
      </c>
      <c r="M172" t="s">
        <v>135</v>
      </c>
      <c r="N172" t="s">
        <v>966</v>
      </c>
      <c r="O172" t="s">
        <v>909</v>
      </c>
    </row>
    <row r="173" spans="1:15" ht="15" customHeight="1" x14ac:dyDescent="0.25">
      <c r="A173" s="67">
        <v>2701</v>
      </c>
      <c r="B173" s="67" t="s">
        <v>1494</v>
      </c>
      <c r="C173" s="67" t="s">
        <v>46</v>
      </c>
      <c r="D173" s="67" t="s">
        <v>1495</v>
      </c>
      <c r="E173" s="67" t="s">
        <v>1496</v>
      </c>
      <c r="F173" s="85">
        <v>141000</v>
      </c>
      <c r="G173" s="86">
        <v>35250</v>
      </c>
      <c r="H173" s="87" t="s">
        <v>51</v>
      </c>
      <c r="I173" s="88">
        <v>44287</v>
      </c>
      <c r="J173" s="88">
        <v>45747</v>
      </c>
      <c r="K173" s="88">
        <v>45292</v>
      </c>
      <c r="L173" s="67" t="s">
        <v>1003</v>
      </c>
      <c r="M173" s="67" t="s">
        <v>135</v>
      </c>
      <c r="N173" s="67" t="s">
        <v>966</v>
      </c>
      <c r="O173" s="67" t="s">
        <v>909</v>
      </c>
    </row>
    <row r="174" spans="1:15" x14ac:dyDescent="0.25">
      <c r="A174">
        <v>3060</v>
      </c>
      <c r="B174" t="s">
        <v>1497</v>
      </c>
      <c r="C174" t="s">
        <v>101</v>
      </c>
      <c r="D174" t="s">
        <v>1498</v>
      </c>
      <c r="E174" t="s">
        <v>1499</v>
      </c>
      <c r="F174" s="62">
        <v>73000</v>
      </c>
      <c r="G174" s="62">
        <v>146000</v>
      </c>
      <c r="H174" s="66" t="s">
        <v>51</v>
      </c>
      <c r="I174" s="5">
        <v>44958</v>
      </c>
      <c r="J174" s="5">
        <v>45747</v>
      </c>
      <c r="K174" s="5">
        <v>45292</v>
      </c>
      <c r="L174" t="s">
        <v>1500</v>
      </c>
      <c r="M174" t="s">
        <v>135</v>
      </c>
      <c r="N174" t="s">
        <v>913</v>
      </c>
      <c r="O174" t="s">
        <v>904</v>
      </c>
    </row>
    <row r="175" spans="1:15" ht="15" customHeight="1" x14ac:dyDescent="0.25">
      <c r="A175">
        <v>1755</v>
      </c>
      <c r="B175" t="s">
        <v>1314</v>
      </c>
      <c r="C175" t="s">
        <v>101</v>
      </c>
      <c r="D175" t="s">
        <v>1315</v>
      </c>
      <c r="E175" t="s">
        <v>1316</v>
      </c>
      <c r="F175" s="62">
        <v>70500</v>
      </c>
      <c r="G175" s="62">
        <v>352500</v>
      </c>
      <c r="H175" s="66" t="s">
        <v>336</v>
      </c>
      <c r="I175" s="5">
        <v>42826</v>
      </c>
      <c r="J175" s="5">
        <v>45747</v>
      </c>
      <c r="K175" s="5">
        <v>45383</v>
      </c>
      <c r="L175" t="s">
        <v>122</v>
      </c>
      <c r="M175" t="s">
        <v>135</v>
      </c>
      <c r="N175" t="s">
        <v>512</v>
      </c>
      <c r="O175" t="s">
        <v>904</v>
      </c>
    </row>
    <row r="176" spans="1:15" ht="15" customHeight="1" x14ac:dyDescent="0.25">
      <c r="A176">
        <v>2958</v>
      </c>
      <c r="B176" t="s">
        <v>1096</v>
      </c>
      <c r="C176" t="s">
        <v>101</v>
      </c>
      <c r="D176" t="s">
        <v>1096</v>
      </c>
      <c r="E176" t="s">
        <v>1097</v>
      </c>
      <c r="F176" s="62">
        <v>25400</v>
      </c>
      <c r="G176" s="62">
        <v>76200</v>
      </c>
      <c r="H176" s="66" t="s">
        <v>51</v>
      </c>
      <c r="I176" s="5">
        <v>45019</v>
      </c>
      <c r="J176" s="5">
        <v>45749</v>
      </c>
      <c r="K176" s="5">
        <v>45201</v>
      </c>
      <c r="L176" t="s">
        <v>24</v>
      </c>
      <c r="M176" t="s">
        <v>51</v>
      </c>
      <c r="N176" t="s">
        <v>913</v>
      </c>
      <c r="O176" t="s">
        <v>909</v>
      </c>
    </row>
    <row r="177" spans="1:15" ht="15" customHeight="1" x14ac:dyDescent="0.25">
      <c r="A177">
        <v>586</v>
      </c>
      <c r="B177" t="s">
        <v>1323</v>
      </c>
      <c r="C177" t="s">
        <v>101</v>
      </c>
      <c r="D177" t="s">
        <v>1324</v>
      </c>
      <c r="E177" t="s">
        <v>1325</v>
      </c>
      <c r="F177" s="62">
        <v>17500</v>
      </c>
      <c r="G177" s="62">
        <v>227500</v>
      </c>
      <c r="H177" s="66" t="s">
        <v>51</v>
      </c>
      <c r="I177" s="5">
        <v>42972</v>
      </c>
      <c r="J177" s="5">
        <v>45777</v>
      </c>
      <c r="K177" s="5">
        <v>45597</v>
      </c>
      <c r="L177" t="s">
        <v>127</v>
      </c>
      <c r="M177" t="s">
        <v>51</v>
      </c>
      <c r="N177" t="s">
        <v>913</v>
      </c>
      <c r="O177" t="s">
        <v>909</v>
      </c>
    </row>
    <row r="178" spans="1:15" ht="15" customHeight="1" x14ac:dyDescent="0.25">
      <c r="A178">
        <v>2807</v>
      </c>
      <c r="B178" t="s">
        <v>1326</v>
      </c>
      <c r="C178" t="s">
        <v>46</v>
      </c>
      <c r="D178" t="s">
        <v>1327</v>
      </c>
      <c r="E178" t="s">
        <v>1328</v>
      </c>
      <c r="F178" s="62">
        <v>9945</v>
      </c>
      <c r="G178" s="62">
        <v>29835</v>
      </c>
      <c r="H178" s="66" t="s">
        <v>51</v>
      </c>
      <c r="I178" s="5">
        <v>44713</v>
      </c>
      <c r="J178" s="5">
        <v>45808</v>
      </c>
      <c r="K178" s="5">
        <v>45627</v>
      </c>
      <c r="L178" t="s">
        <v>122</v>
      </c>
      <c r="M178" t="s">
        <v>51</v>
      </c>
      <c r="N178" t="s">
        <v>1329</v>
      </c>
      <c r="O178" t="s">
        <v>909</v>
      </c>
    </row>
    <row r="179" spans="1:15" ht="15" customHeight="1" x14ac:dyDescent="0.25">
      <c r="A179">
        <v>2764</v>
      </c>
      <c r="B179" t="s">
        <v>1177</v>
      </c>
      <c r="C179" t="s">
        <v>46</v>
      </c>
      <c r="D179" t="s">
        <v>1177</v>
      </c>
      <c r="E179" t="s">
        <v>1178</v>
      </c>
      <c r="F179" s="62">
        <v>23257.52</v>
      </c>
      <c r="G179" s="62">
        <v>46515.040000000001</v>
      </c>
      <c r="H179" s="66" t="s">
        <v>51</v>
      </c>
      <c r="I179" s="5">
        <v>45078</v>
      </c>
      <c r="J179" s="5">
        <v>45808</v>
      </c>
      <c r="K179" s="5">
        <v>45292</v>
      </c>
      <c r="L179" t="s">
        <v>122</v>
      </c>
      <c r="M179" t="s">
        <v>135</v>
      </c>
      <c r="N179" t="s">
        <v>962</v>
      </c>
      <c r="O179" t="s">
        <v>909</v>
      </c>
    </row>
    <row r="180" spans="1:15" ht="15" customHeight="1" x14ac:dyDescent="0.25">
      <c r="A180">
        <v>2842</v>
      </c>
      <c r="B180" t="s">
        <v>1330</v>
      </c>
      <c r="C180" t="s">
        <v>101</v>
      </c>
      <c r="D180" t="s">
        <v>1330</v>
      </c>
      <c r="E180" t="s">
        <v>1331</v>
      </c>
      <c r="F180" s="62">
        <v>28374</v>
      </c>
      <c r="G180" s="62">
        <v>85122</v>
      </c>
      <c r="H180" s="66" t="s">
        <v>51</v>
      </c>
      <c r="I180" s="5">
        <v>44717</v>
      </c>
      <c r="J180" s="5">
        <v>45812</v>
      </c>
      <c r="K180" s="5">
        <v>45627</v>
      </c>
      <c r="L180" t="s">
        <v>1023</v>
      </c>
      <c r="M180" t="s">
        <v>135</v>
      </c>
      <c r="N180" t="s">
        <v>913</v>
      </c>
      <c r="O180" t="s">
        <v>909</v>
      </c>
    </row>
    <row r="181" spans="1:15" ht="15" customHeight="1" x14ac:dyDescent="0.25">
      <c r="A181">
        <v>2779</v>
      </c>
      <c r="B181" t="s">
        <v>1332</v>
      </c>
      <c r="C181" t="s">
        <v>46</v>
      </c>
      <c r="D181" t="s">
        <v>1333</v>
      </c>
      <c r="E181" t="s">
        <v>1334</v>
      </c>
      <c r="F181" s="62">
        <v>6640</v>
      </c>
      <c r="G181" s="62">
        <v>19920</v>
      </c>
      <c r="H181" s="66" t="s">
        <v>51</v>
      </c>
      <c r="I181" s="5">
        <v>44742</v>
      </c>
      <c r="J181" s="5">
        <v>45837</v>
      </c>
      <c r="K181" s="5">
        <v>44562</v>
      </c>
      <c r="L181" t="s">
        <v>122</v>
      </c>
      <c r="M181" t="s">
        <v>240</v>
      </c>
      <c r="N181" t="s">
        <v>913</v>
      </c>
      <c r="O181" t="s">
        <v>909</v>
      </c>
    </row>
    <row r="182" spans="1:15" ht="15" hidden="1" customHeight="1" x14ac:dyDescent="0.25">
      <c r="A182">
        <v>2268</v>
      </c>
      <c r="B182" t="s">
        <v>1501</v>
      </c>
      <c r="C182" t="s">
        <v>21</v>
      </c>
      <c r="D182" t="s">
        <v>1336</v>
      </c>
      <c r="E182" t="s">
        <v>1337</v>
      </c>
      <c r="F182" s="62">
        <v>27445</v>
      </c>
      <c r="G182" s="62">
        <v>192118</v>
      </c>
      <c r="H182" s="66" t="s">
        <v>985</v>
      </c>
      <c r="I182" s="5">
        <v>44013</v>
      </c>
      <c r="J182" s="5">
        <v>45838</v>
      </c>
      <c r="K182" s="5">
        <v>45297</v>
      </c>
      <c r="L182" t="s">
        <v>919</v>
      </c>
      <c r="M182" t="s">
        <v>985</v>
      </c>
      <c r="N182" t="s">
        <v>26</v>
      </c>
      <c r="O182" t="s">
        <v>909</v>
      </c>
    </row>
    <row r="183" spans="1:15" ht="15" customHeight="1" x14ac:dyDescent="0.25">
      <c r="A183">
        <v>2261</v>
      </c>
      <c r="B183" t="s">
        <v>1338</v>
      </c>
      <c r="C183" t="s">
        <v>101</v>
      </c>
      <c r="D183" t="s">
        <v>1338</v>
      </c>
      <c r="E183" t="s">
        <v>1339</v>
      </c>
      <c r="F183" s="62">
        <v>3799</v>
      </c>
      <c r="G183" s="62">
        <v>15196</v>
      </c>
      <c r="H183" s="66" t="s">
        <v>51</v>
      </c>
      <c r="I183" s="5">
        <v>44744</v>
      </c>
      <c r="J183" s="5">
        <v>45839</v>
      </c>
      <c r="K183" s="5">
        <v>45597</v>
      </c>
      <c r="L183" t="s">
        <v>122</v>
      </c>
      <c r="M183" t="s">
        <v>51</v>
      </c>
      <c r="N183" t="s">
        <v>26</v>
      </c>
      <c r="O183" t="s">
        <v>909</v>
      </c>
    </row>
    <row r="184" spans="1:15" ht="15" customHeight="1" x14ac:dyDescent="0.25">
      <c r="A184">
        <v>2652</v>
      </c>
      <c r="B184" t="s">
        <v>1502</v>
      </c>
      <c r="C184" t="s">
        <v>46</v>
      </c>
      <c r="D184" t="s">
        <v>1502</v>
      </c>
      <c r="E184" t="s">
        <v>1139</v>
      </c>
      <c r="F184" s="69">
        <v>13325</v>
      </c>
      <c r="G184" s="69">
        <v>26650</v>
      </c>
      <c r="H184" s="66" t="s">
        <v>51</v>
      </c>
      <c r="I184" s="5">
        <v>45124</v>
      </c>
      <c r="J184" s="5">
        <v>45854</v>
      </c>
      <c r="K184" s="5">
        <v>44743</v>
      </c>
      <c r="L184" t="s">
        <v>122</v>
      </c>
      <c r="M184" t="s">
        <v>135</v>
      </c>
      <c r="N184" t="s">
        <v>136</v>
      </c>
      <c r="O184" t="s">
        <v>909</v>
      </c>
    </row>
    <row r="185" spans="1:15" ht="15" customHeight="1" x14ac:dyDescent="0.25">
      <c r="A185">
        <v>3020</v>
      </c>
      <c r="B185" t="s">
        <v>1503</v>
      </c>
      <c r="C185" t="s">
        <v>101</v>
      </c>
      <c r="D185" t="s">
        <v>1504</v>
      </c>
      <c r="E185" t="s">
        <v>1505</v>
      </c>
      <c r="F185" s="62">
        <v>2874</v>
      </c>
      <c r="G185" s="62">
        <v>8624</v>
      </c>
      <c r="H185" s="66" t="s">
        <v>51</v>
      </c>
      <c r="I185" s="5">
        <v>44803</v>
      </c>
      <c r="J185" s="5">
        <v>45898</v>
      </c>
      <c r="K185" s="5">
        <v>45748</v>
      </c>
      <c r="L185" t="s">
        <v>919</v>
      </c>
      <c r="M185" t="s">
        <v>135</v>
      </c>
      <c r="N185" t="s">
        <v>25</v>
      </c>
      <c r="O185" t="s">
        <v>958</v>
      </c>
    </row>
    <row r="186" spans="1:15" ht="15" hidden="1" customHeight="1" x14ac:dyDescent="0.25">
      <c r="A186">
        <v>2802</v>
      </c>
      <c r="B186" t="s">
        <v>1340</v>
      </c>
      <c r="C186" t="s">
        <v>21</v>
      </c>
      <c r="D186" t="s">
        <v>1341</v>
      </c>
      <c r="E186" t="s">
        <v>1342</v>
      </c>
      <c r="F186" s="62">
        <v>38550</v>
      </c>
      <c r="G186" s="62">
        <v>115650</v>
      </c>
      <c r="H186" s="66" t="s">
        <v>51</v>
      </c>
      <c r="I186" s="5">
        <v>44805</v>
      </c>
      <c r="J186" s="5">
        <v>45900</v>
      </c>
      <c r="K186" s="5">
        <v>45809</v>
      </c>
      <c r="L186" t="s">
        <v>24</v>
      </c>
      <c r="M186" t="s">
        <v>135</v>
      </c>
      <c r="N186" t="s">
        <v>25</v>
      </c>
      <c r="O186" t="s">
        <v>904</v>
      </c>
    </row>
    <row r="187" spans="1:15" ht="15" customHeight="1" x14ac:dyDescent="0.25">
      <c r="A187">
        <v>2948</v>
      </c>
      <c r="B187" t="s">
        <v>1343</v>
      </c>
      <c r="C187" t="s">
        <v>101</v>
      </c>
      <c r="D187" t="s">
        <v>1344</v>
      </c>
      <c r="E187" t="s">
        <v>1345</v>
      </c>
      <c r="F187" s="62">
        <v>9518</v>
      </c>
      <c r="G187" s="62">
        <v>28554</v>
      </c>
      <c r="H187" s="66" t="s">
        <v>51</v>
      </c>
      <c r="I187" s="5">
        <v>44805</v>
      </c>
      <c r="J187" s="5">
        <v>45900</v>
      </c>
      <c r="K187" s="5">
        <v>44652</v>
      </c>
      <c r="L187" t="s">
        <v>122</v>
      </c>
      <c r="M187" t="s">
        <v>51</v>
      </c>
      <c r="N187" t="s">
        <v>913</v>
      </c>
      <c r="O187" t="s">
        <v>909</v>
      </c>
    </row>
    <row r="188" spans="1:15" ht="15" customHeight="1" x14ac:dyDescent="0.25">
      <c r="A188">
        <v>2665</v>
      </c>
      <c r="B188" t="s">
        <v>1346</v>
      </c>
      <c r="C188" t="s">
        <v>46</v>
      </c>
      <c r="D188" t="s">
        <v>1347</v>
      </c>
      <c r="E188" t="s">
        <v>1348</v>
      </c>
      <c r="F188" s="62">
        <v>9494</v>
      </c>
      <c r="G188" s="62">
        <v>52348</v>
      </c>
      <c r="H188" s="66" t="s">
        <v>51</v>
      </c>
      <c r="I188" s="5">
        <v>44141</v>
      </c>
      <c r="J188" s="5">
        <v>45966</v>
      </c>
      <c r="K188" s="5">
        <v>45658</v>
      </c>
      <c r="L188" t="s">
        <v>944</v>
      </c>
      <c r="M188" t="s">
        <v>135</v>
      </c>
      <c r="N188" t="s">
        <v>966</v>
      </c>
      <c r="O188" t="s">
        <v>909</v>
      </c>
    </row>
    <row r="189" spans="1:15" ht="15" customHeight="1" x14ac:dyDescent="0.25">
      <c r="A189">
        <v>2674</v>
      </c>
      <c r="B189" t="s">
        <v>963</v>
      </c>
      <c r="C189" t="s">
        <v>46</v>
      </c>
      <c r="D189" t="s">
        <v>964</v>
      </c>
      <c r="E189" t="s">
        <v>965</v>
      </c>
      <c r="F189" s="62">
        <v>7080</v>
      </c>
      <c r="G189" s="62">
        <v>21240</v>
      </c>
      <c r="H189" s="66" t="s">
        <v>51</v>
      </c>
      <c r="I189" s="5">
        <v>44872</v>
      </c>
      <c r="J189" s="5">
        <v>45967</v>
      </c>
      <c r="K189" s="5">
        <v>45868</v>
      </c>
      <c r="L189" t="s">
        <v>122</v>
      </c>
      <c r="M189" t="s">
        <v>135</v>
      </c>
      <c r="N189" t="s">
        <v>966</v>
      </c>
      <c r="O189" t="s">
        <v>909</v>
      </c>
    </row>
    <row r="190" spans="1:15" ht="15" customHeight="1" x14ac:dyDescent="0.25">
      <c r="A190">
        <v>2542</v>
      </c>
      <c r="B190" t="s">
        <v>983</v>
      </c>
      <c r="C190" t="s">
        <v>101</v>
      </c>
      <c r="D190" t="s">
        <v>984</v>
      </c>
      <c r="E190" t="s">
        <v>969</v>
      </c>
      <c r="F190" s="69">
        <v>106727</v>
      </c>
      <c r="G190" s="69">
        <v>320181</v>
      </c>
      <c r="H190" s="66" t="s">
        <v>985</v>
      </c>
      <c r="I190" s="5">
        <v>44916</v>
      </c>
      <c r="J190" s="5">
        <v>46011</v>
      </c>
      <c r="K190" s="5">
        <v>45383</v>
      </c>
      <c r="L190" t="s">
        <v>1506</v>
      </c>
      <c r="M190" t="s">
        <v>135</v>
      </c>
      <c r="N190" t="s">
        <v>913</v>
      </c>
      <c r="O190" t="s">
        <v>909</v>
      </c>
    </row>
    <row r="191" spans="1:15" ht="15" hidden="1" customHeight="1" x14ac:dyDescent="0.25">
      <c r="A191">
        <v>2654</v>
      </c>
      <c r="B191" t="s">
        <v>1349</v>
      </c>
      <c r="C191" t="s">
        <v>21</v>
      </c>
      <c r="D191" t="s">
        <v>1349</v>
      </c>
      <c r="E191" t="s">
        <v>1350</v>
      </c>
      <c r="F191" s="62">
        <v>5080</v>
      </c>
      <c r="G191" s="62">
        <v>26470</v>
      </c>
      <c r="H191" s="66" t="s">
        <v>51</v>
      </c>
      <c r="I191" s="5">
        <v>44201</v>
      </c>
      <c r="J191" s="5">
        <v>46026</v>
      </c>
      <c r="K191" s="5">
        <v>45658</v>
      </c>
      <c r="L191" t="s">
        <v>122</v>
      </c>
      <c r="M191" t="s">
        <v>51</v>
      </c>
      <c r="N191" t="s">
        <v>25</v>
      </c>
      <c r="O191" t="s">
        <v>909</v>
      </c>
    </row>
    <row r="192" spans="1:15" ht="15" customHeight="1" x14ac:dyDescent="0.25">
      <c r="A192">
        <v>2654</v>
      </c>
      <c r="B192" t="s">
        <v>1351</v>
      </c>
      <c r="C192" t="s">
        <v>46</v>
      </c>
      <c r="D192" t="s">
        <v>1351</v>
      </c>
      <c r="E192" t="s">
        <v>1350</v>
      </c>
      <c r="F192" s="62">
        <v>8540</v>
      </c>
      <c r="G192" s="62">
        <v>42272</v>
      </c>
      <c r="H192" s="66" t="s">
        <v>51</v>
      </c>
      <c r="I192" s="5">
        <v>44201</v>
      </c>
      <c r="J192" s="5">
        <v>46026</v>
      </c>
      <c r="K192" s="5">
        <v>45658</v>
      </c>
      <c r="L192" t="s">
        <v>122</v>
      </c>
      <c r="M192" t="s">
        <v>51</v>
      </c>
      <c r="N192" t="s">
        <v>25</v>
      </c>
      <c r="O192" t="s">
        <v>909</v>
      </c>
    </row>
    <row r="193" spans="1:15" ht="15" hidden="1" customHeight="1" x14ac:dyDescent="0.25">
      <c r="A193">
        <v>2744</v>
      </c>
      <c r="B193" t="s">
        <v>1352</v>
      </c>
      <c r="C193" t="s">
        <v>21</v>
      </c>
      <c r="D193" t="s">
        <v>1352</v>
      </c>
      <c r="E193" t="s">
        <v>1353</v>
      </c>
      <c r="F193" s="62">
        <v>1100</v>
      </c>
      <c r="G193" s="62">
        <v>13600</v>
      </c>
      <c r="H193" s="66" t="s">
        <v>51</v>
      </c>
      <c r="I193" s="5">
        <v>44243</v>
      </c>
      <c r="J193" s="5">
        <v>46068</v>
      </c>
      <c r="K193" s="5">
        <v>45703</v>
      </c>
      <c r="L193" t="s">
        <v>122</v>
      </c>
      <c r="M193" t="s">
        <v>240</v>
      </c>
      <c r="N193" t="s">
        <v>913</v>
      </c>
      <c r="O193" t="s">
        <v>909</v>
      </c>
    </row>
    <row r="194" spans="1:15" ht="15" customHeight="1" x14ac:dyDescent="0.25">
      <c r="A194">
        <v>1290</v>
      </c>
      <c r="B194" t="s">
        <v>1354</v>
      </c>
      <c r="C194" t="s">
        <v>101</v>
      </c>
      <c r="D194" t="s">
        <v>1354</v>
      </c>
      <c r="E194" t="s">
        <v>1355</v>
      </c>
      <c r="F194" s="62">
        <v>18000</v>
      </c>
      <c r="G194" s="62">
        <v>144000</v>
      </c>
      <c r="H194" s="66" t="s">
        <v>51</v>
      </c>
      <c r="I194" s="5">
        <v>43188</v>
      </c>
      <c r="J194" s="5">
        <v>46109</v>
      </c>
      <c r="K194" s="5">
        <v>45566</v>
      </c>
      <c r="L194" t="s">
        <v>24</v>
      </c>
      <c r="M194" t="s">
        <v>51</v>
      </c>
      <c r="N194" t="s">
        <v>913</v>
      </c>
      <c r="O194" t="s">
        <v>909</v>
      </c>
    </row>
    <row r="195" spans="1:15" ht="15" customHeight="1" x14ac:dyDescent="0.25">
      <c r="A195">
        <v>3068</v>
      </c>
      <c r="B195" t="s">
        <v>1507</v>
      </c>
      <c r="C195" t="s">
        <v>101</v>
      </c>
      <c r="D195" t="s">
        <v>1507</v>
      </c>
      <c r="E195" t="s">
        <v>1508</v>
      </c>
      <c r="F195" s="62">
        <v>10623</v>
      </c>
      <c r="G195" s="62">
        <v>42492</v>
      </c>
      <c r="H195" s="66" t="s">
        <v>51</v>
      </c>
      <c r="I195" s="5">
        <v>45017</v>
      </c>
      <c r="J195" s="5">
        <v>46112</v>
      </c>
      <c r="K195" s="5">
        <v>45536</v>
      </c>
      <c r="L195" t="s">
        <v>1133</v>
      </c>
      <c r="M195" t="s">
        <v>51</v>
      </c>
      <c r="N195" t="s">
        <v>913</v>
      </c>
      <c r="O195" t="s">
        <v>904</v>
      </c>
    </row>
    <row r="196" spans="1:15" ht="15" customHeight="1" x14ac:dyDescent="0.25">
      <c r="A196">
        <v>2158</v>
      </c>
      <c r="B196" t="s">
        <v>1042</v>
      </c>
      <c r="C196" t="s">
        <v>101</v>
      </c>
      <c r="D196" t="s">
        <v>1042</v>
      </c>
      <c r="E196" t="s">
        <v>1509</v>
      </c>
      <c r="F196" s="69">
        <v>41306</v>
      </c>
      <c r="G196" s="69">
        <v>165224</v>
      </c>
      <c r="H196" s="66" t="s">
        <v>51</v>
      </c>
      <c r="I196" s="5">
        <v>45017</v>
      </c>
      <c r="J196" s="5">
        <v>46112</v>
      </c>
      <c r="K196" s="5">
        <v>45931</v>
      </c>
      <c r="L196" t="s">
        <v>122</v>
      </c>
      <c r="M196" t="s">
        <v>51</v>
      </c>
      <c r="N196" t="s">
        <v>913</v>
      </c>
      <c r="O196" t="s">
        <v>909</v>
      </c>
    </row>
    <row r="197" spans="1:15" ht="15" customHeight="1" x14ac:dyDescent="0.25">
      <c r="A197">
        <v>2935</v>
      </c>
      <c r="B197" t="s">
        <v>1356</v>
      </c>
      <c r="C197" t="s">
        <v>101</v>
      </c>
      <c r="D197" t="s">
        <v>1357</v>
      </c>
      <c r="E197" t="s">
        <v>1358</v>
      </c>
      <c r="F197" s="62" t="s">
        <v>1359</v>
      </c>
      <c r="G197" s="62" t="s">
        <v>1360</v>
      </c>
      <c r="H197" s="66" t="s">
        <v>51</v>
      </c>
      <c r="I197" s="5">
        <v>44657</v>
      </c>
      <c r="J197" s="5">
        <v>46112</v>
      </c>
      <c r="K197" s="5">
        <v>45931</v>
      </c>
      <c r="L197" t="s">
        <v>919</v>
      </c>
      <c r="M197" t="s">
        <v>135</v>
      </c>
      <c r="N197" t="s">
        <v>136</v>
      </c>
      <c r="O197" t="s">
        <v>904</v>
      </c>
    </row>
    <row r="198" spans="1:15" ht="15" hidden="1" customHeight="1" x14ac:dyDescent="0.25">
      <c r="A198">
        <v>2752</v>
      </c>
      <c r="B198" t="s">
        <v>1510</v>
      </c>
      <c r="C198" t="s">
        <v>21</v>
      </c>
      <c r="D198" t="s">
        <v>1510</v>
      </c>
      <c r="E198" t="s">
        <v>1511</v>
      </c>
      <c r="F198" s="69">
        <v>433</v>
      </c>
      <c r="G198" s="62">
        <v>3699</v>
      </c>
      <c r="H198" s="66" t="s">
        <v>51</v>
      </c>
      <c r="I198" s="5">
        <v>45017</v>
      </c>
      <c r="J198" s="5">
        <v>46113</v>
      </c>
      <c r="K198" s="5">
        <v>45932</v>
      </c>
      <c r="L198" t="s">
        <v>122</v>
      </c>
      <c r="M198" t="s">
        <v>135</v>
      </c>
      <c r="N198" t="s">
        <v>25</v>
      </c>
      <c r="O198" t="s">
        <v>904</v>
      </c>
    </row>
    <row r="199" spans="1:15" ht="15" customHeight="1" x14ac:dyDescent="0.25">
      <c r="A199">
        <v>2669</v>
      </c>
      <c r="B199" t="s">
        <v>1361</v>
      </c>
      <c r="C199" t="s">
        <v>46</v>
      </c>
      <c r="D199" t="s">
        <v>1362</v>
      </c>
      <c r="E199" t="s">
        <v>1363</v>
      </c>
      <c r="F199" s="62">
        <v>69200</v>
      </c>
      <c r="G199" s="62">
        <v>484400</v>
      </c>
      <c r="H199" s="66" t="s">
        <v>51</v>
      </c>
      <c r="I199" s="5">
        <v>44348</v>
      </c>
      <c r="J199" s="5">
        <v>46173</v>
      </c>
      <c r="K199" s="5">
        <v>45565</v>
      </c>
      <c r="L199" t="s">
        <v>908</v>
      </c>
      <c r="M199" t="s">
        <v>135</v>
      </c>
      <c r="N199" t="s">
        <v>913</v>
      </c>
      <c r="O199" t="s">
        <v>904</v>
      </c>
    </row>
    <row r="200" spans="1:15" ht="15" customHeight="1" x14ac:dyDescent="0.25">
      <c r="A200">
        <v>3016</v>
      </c>
      <c r="B200" t="s">
        <v>1512</v>
      </c>
      <c r="C200" t="s">
        <v>101</v>
      </c>
      <c r="D200" t="s">
        <v>1512</v>
      </c>
      <c r="E200" t="s">
        <v>1513</v>
      </c>
      <c r="F200" s="62" t="s">
        <v>1514</v>
      </c>
      <c r="G200" s="69">
        <v>327000</v>
      </c>
      <c r="H200" s="66" t="s">
        <v>51</v>
      </c>
      <c r="I200" s="5">
        <v>45196</v>
      </c>
      <c r="J200" s="5">
        <v>46291</v>
      </c>
      <c r="K200" s="5">
        <v>45926</v>
      </c>
      <c r="L200" t="s">
        <v>919</v>
      </c>
      <c r="M200" t="s">
        <v>135</v>
      </c>
      <c r="N200" t="s">
        <v>913</v>
      </c>
      <c r="O200" t="s">
        <v>909</v>
      </c>
    </row>
    <row r="201" spans="1:15" ht="15" customHeight="1" x14ac:dyDescent="0.25">
      <c r="A201">
        <v>2795</v>
      </c>
      <c r="B201" t="s">
        <v>1044</v>
      </c>
      <c r="C201" t="s">
        <v>101</v>
      </c>
      <c r="D201" t="s">
        <v>1045</v>
      </c>
      <c r="E201" t="s">
        <v>1046</v>
      </c>
      <c r="F201" s="62">
        <v>110000</v>
      </c>
      <c r="G201" s="62">
        <v>110000</v>
      </c>
      <c r="H201" s="66" t="s">
        <v>51</v>
      </c>
      <c r="I201" s="5">
        <v>45017</v>
      </c>
      <c r="J201" s="5">
        <v>46477</v>
      </c>
      <c r="K201" s="5">
        <v>45931</v>
      </c>
      <c r="L201" t="s">
        <v>24</v>
      </c>
      <c r="M201" t="s">
        <v>135</v>
      </c>
      <c r="N201" t="s">
        <v>913</v>
      </c>
      <c r="O201" t="s">
        <v>909</v>
      </c>
    </row>
    <row r="202" spans="1:15" ht="15" customHeight="1" x14ac:dyDescent="0.25">
      <c r="A202">
        <v>1692</v>
      </c>
      <c r="B202" t="s">
        <v>1364</v>
      </c>
      <c r="C202" t="s">
        <v>101</v>
      </c>
      <c r="D202" t="s">
        <v>1364</v>
      </c>
      <c r="E202" t="s">
        <v>1077</v>
      </c>
      <c r="F202" s="62">
        <v>1302408</v>
      </c>
      <c r="G202" s="62">
        <v>7814450</v>
      </c>
      <c r="H202" s="66" t="s">
        <v>51</v>
      </c>
      <c r="I202" s="5">
        <v>42917</v>
      </c>
      <c r="J202" s="5">
        <v>46477</v>
      </c>
      <c r="K202" s="5">
        <v>45200</v>
      </c>
      <c r="L202" t="s">
        <v>908</v>
      </c>
      <c r="M202" t="s">
        <v>135</v>
      </c>
      <c r="N202" t="s">
        <v>913</v>
      </c>
      <c r="O202" t="s">
        <v>904</v>
      </c>
    </row>
    <row r="203" spans="1:15" ht="15" customHeight="1" x14ac:dyDescent="0.25">
      <c r="A203">
        <v>3031</v>
      </c>
      <c r="B203" t="s">
        <v>1515</v>
      </c>
      <c r="C203" t="s">
        <v>101</v>
      </c>
      <c r="D203" t="s">
        <v>1515</v>
      </c>
      <c r="E203" t="s">
        <v>1516</v>
      </c>
      <c r="F203" s="62">
        <v>10819.8</v>
      </c>
      <c r="G203" s="62">
        <v>54099</v>
      </c>
      <c r="H203" s="66" t="s">
        <v>51</v>
      </c>
      <c r="I203" s="5">
        <v>44872</v>
      </c>
      <c r="J203" s="5">
        <v>46697</v>
      </c>
      <c r="K203" s="5">
        <v>46332</v>
      </c>
      <c r="L203" t="s">
        <v>919</v>
      </c>
      <c r="M203" t="s">
        <v>135</v>
      </c>
      <c r="N203" t="s">
        <v>913</v>
      </c>
      <c r="O203" t="s">
        <v>909</v>
      </c>
    </row>
    <row r="204" spans="1:15" ht="15" customHeight="1" x14ac:dyDescent="0.25">
      <c r="A204" t="s">
        <v>1517</v>
      </c>
      <c r="B204" t="s">
        <v>1518</v>
      </c>
      <c r="C204" t="s">
        <v>101</v>
      </c>
      <c r="D204" t="s">
        <v>1518</v>
      </c>
      <c r="E204" t="s">
        <v>1519</v>
      </c>
      <c r="F204" s="62">
        <v>282793.59000000003</v>
      </c>
      <c r="G204" s="62">
        <v>1413967.95</v>
      </c>
      <c r="H204" s="66" t="s">
        <v>51</v>
      </c>
      <c r="I204" s="5">
        <v>45017</v>
      </c>
      <c r="J204" s="5">
        <v>46843</v>
      </c>
      <c r="K204" s="5">
        <v>46266</v>
      </c>
      <c r="L204" t="s">
        <v>24</v>
      </c>
      <c r="M204" t="s">
        <v>135</v>
      </c>
      <c r="N204" t="s">
        <v>913</v>
      </c>
      <c r="O204" t="s">
        <v>904</v>
      </c>
    </row>
    <row r="205" spans="1:15" ht="15" customHeight="1" x14ac:dyDescent="0.25">
      <c r="A205" t="s">
        <v>1520</v>
      </c>
      <c r="B205" t="s">
        <v>1521</v>
      </c>
      <c r="C205" t="s">
        <v>101</v>
      </c>
      <c r="D205" t="s">
        <v>1521</v>
      </c>
      <c r="E205" t="s">
        <v>1053</v>
      </c>
      <c r="F205" s="62">
        <v>826958</v>
      </c>
      <c r="G205" s="62">
        <v>4134790</v>
      </c>
      <c r="H205" s="66" t="s">
        <v>51</v>
      </c>
      <c r="I205" s="5">
        <v>45017</v>
      </c>
      <c r="J205" s="5">
        <v>46843</v>
      </c>
      <c r="K205" s="5">
        <v>46266</v>
      </c>
      <c r="L205" t="s">
        <v>24</v>
      </c>
      <c r="M205" t="s">
        <v>135</v>
      </c>
      <c r="N205" t="s">
        <v>913</v>
      </c>
      <c r="O205" t="s">
        <v>904</v>
      </c>
    </row>
    <row r="206" spans="1:15" ht="15" customHeight="1" x14ac:dyDescent="0.25">
      <c r="A206" t="s">
        <v>1522</v>
      </c>
      <c r="B206" t="s">
        <v>1523</v>
      </c>
      <c r="C206" t="s">
        <v>101</v>
      </c>
      <c r="D206" t="s">
        <v>1523</v>
      </c>
      <c r="E206" t="s">
        <v>1053</v>
      </c>
      <c r="F206" s="62">
        <v>15700</v>
      </c>
      <c r="G206" s="62">
        <v>78500</v>
      </c>
      <c r="H206" s="66" t="s">
        <v>51</v>
      </c>
      <c r="I206" s="5">
        <v>45017</v>
      </c>
      <c r="J206" s="5">
        <v>46843</v>
      </c>
      <c r="K206" s="5">
        <v>46266</v>
      </c>
      <c r="L206" t="s">
        <v>24</v>
      </c>
      <c r="M206" t="s">
        <v>135</v>
      </c>
      <c r="N206" t="s">
        <v>913</v>
      </c>
      <c r="O206" t="s">
        <v>904</v>
      </c>
    </row>
    <row r="207" spans="1:15" ht="15" customHeight="1" x14ac:dyDescent="0.25">
      <c r="A207" t="s">
        <v>1524</v>
      </c>
      <c r="B207" t="s">
        <v>1525</v>
      </c>
      <c r="C207" t="s">
        <v>101</v>
      </c>
      <c r="D207" t="s">
        <v>1525</v>
      </c>
      <c r="E207" t="s">
        <v>1526</v>
      </c>
      <c r="F207" s="62">
        <v>154932.45000000001</v>
      </c>
      <c r="G207" s="62">
        <v>774662.25</v>
      </c>
      <c r="H207" s="66" t="s">
        <v>51</v>
      </c>
      <c r="I207" s="5">
        <v>45017</v>
      </c>
      <c r="J207" s="5">
        <v>46843</v>
      </c>
      <c r="K207" s="5">
        <v>46266</v>
      </c>
      <c r="L207" t="s">
        <v>24</v>
      </c>
      <c r="M207" t="s">
        <v>135</v>
      </c>
      <c r="N207" t="s">
        <v>913</v>
      </c>
      <c r="O207" t="s">
        <v>904</v>
      </c>
    </row>
    <row r="208" spans="1:15" ht="15" customHeight="1" x14ac:dyDescent="0.25">
      <c r="A208" t="s">
        <v>1527</v>
      </c>
      <c r="B208" t="s">
        <v>1528</v>
      </c>
      <c r="C208" t="s">
        <v>101</v>
      </c>
      <c r="D208" t="s">
        <v>1528</v>
      </c>
      <c r="E208" t="s">
        <v>1049</v>
      </c>
      <c r="F208" s="63">
        <v>1780257.77</v>
      </c>
      <c r="G208" s="62">
        <v>8901288.8499999996</v>
      </c>
      <c r="H208" s="66" t="s">
        <v>51</v>
      </c>
      <c r="I208" s="5">
        <v>45017</v>
      </c>
      <c r="J208" s="5">
        <v>46843</v>
      </c>
      <c r="K208" s="5">
        <v>46266</v>
      </c>
      <c r="L208" t="s">
        <v>24</v>
      </c>
      <c r="M208" t="s">
        <v>135</v>
      </c>
      <c r="N208" t="s">
        <v>913</v>
      </c>
      <c r="O208" t="s">
        <v>904</v>
      </c>
    </row>
    <row r="209" spans="1:15" ht="15" customHeight="1" x14ac:dyDescent="0.25">
      <c r="A209" t="s">
        <v>1087</v>
      </c>
      <c r="B209" t="s">
        <v>1088</v>
      </c>
      <c r="C209" t="s">
        <v>46</v>
      </c>
      <c r="D209" t="s">
        <v>1529</v>
      </c>
      <c r="E209" t="s">
        <v>1089</v>
      </c>
      <c r="F209" s="62">
        <v>57127</v>
      </c>
      <c r="G209" s="62">
        <v>425017</v>
      </c>
      <c r="H209" s="66" t="s">
        <v>51</v>
      </c>
      <c r="I209" s="5">
        <v>45017</v>
      </c>
      <c r="J209" s="5">
        <v>47208</v>
      </c>
      <c r="K209" s="5">
        <v>44927</v>
      </c>
      <c r="L209" t="s">
        <v>908</v>
      </c>
      <c r="M209" t="s">
        <v>135</v>
      </c>
      <c r="N209" t="s">
        <v>913</v>
      </c>
      <c r="O209" t="s">
        <v>904</v>
      </c>
    </row>
    <row r="210" spans="1:15" ht="15" hidden="1" customHeight="1" x14ac:dyDescent="0.25">
      <c r="A210" s="67">
        <v>3080</v>
      </c>
      <c r="B210" s="67" t="s">
        <v>1530</v>
      </c>
      <c r="C210" s="67" t="s">
        <v>21</v>
      </c>
      <c r="D210" s="67" t="s">
        <v>1531</v>
      </c>
      <c r="E210" s="67" t="s">
        <v>1532</v>
      </c>
      <c r="F210" s="85" t="s">
        <v>1533</v>
      </c>
      <c r="G210" s="86">
        <v>105300</v>
      </c>
      <c r="H210" s="87" t="s">
        <v>51</v>
      </c>
      <c r="I210" s="88">
        <v>44958</v>
      </c>
      <c r="J210" s="88">
        <v>47880</v>
      </c>
      <c r="K210" s="89" t="s">
        <v>638</v>
      </c>
      <c r="L210" s="67"/>
      <c r="M210" s="67" t="s">
        <v>135</v>
      </c>
      <c r="N210" s="67" t="s">
        <v>913</v>
      </c>
      <c r="O210" s="67" t="s">
        <v>1534</v>
      </c>
    </row>
    <row r="211" spans="1:15" ht="15" customHeight="1" x14ac:dyDescent="0.25">
      <c r="A211">
        <v>2592</v>
      </c>
      <c r="B211" t="s">
        <v>1379</v>
      </c>
      <c r="C211" t="s">
        <v>101</v>
      </c>
      <c r="D211" t="s">
        <v>1379</v>
      </c>
      <c r="E211" t="s">
        <v>1380</v>
      </c>
      <c r="F211" s="62">
        <v>25000000</v>
      </c>
      <c r="G211" s="62">
        <v>100000000</v>
      </c>
      <c r="H211" s="66" t="s">
        <v>51</v>
      </c>
      <c r="I211" s="5">
        <v>44287</v>
      </c>
      <c r="J211" s="64" t="s">
        <v>1381</v>
      </c>
      <c r="K211" s="5">
        <v>45077</v>
      </c>
      <c r="L211" t="s">
        <v>24</v>
      </c>
      <c r="M211" t="s">
        <v>135</v>
      </c>
      <c r="N211" t="s">
        <v>913</v>
      </c>
      <c r="O211" t="s">
        <v>904</v>
      </c>
    </row>
    <row r="212" spans="1:15" ht="15" customHeight="1" x14ac:dyDescent="0.25">
      <c r="A212">
        <v>2556</v>
      </c>
      <c r="B212" t="s">
        <v>1385</v>
      </c>
      <c r="C212" t="s">
        <v>46</v>
      </c>
      <c r="D212" t="s">
        <v>1385</v>
      </c>
      <c r="E212" t="s">
        <v>1386</v>
      </c>
      <c r="F212" s="62">
        <v>170000</v>
      </c>
      <c r="G212" s="62" t="s">
        <v>638</v>
      </c>
      <c r="H212" s="66" t="s">
        <v>51</v>
      </c>
      <c r="I212" s="5">
        <v>43469</v>
      </c>
      <c r="J212" s="5" t="s">
        <v>1384</v>
      </c>
      <c r="M212" t="s">
        <v>135</v>
      </c>
      <c r="N212" t="s">
        <v>913</v>
      </c>
      <c r="O212" t="s">
        <v>904</v>
      </c>
    </row>
    <row r="213" spans="1:15" ht="15" customHeight="1" x14ac:dyDescent="0.25">
      <c r="A213">
        <v>2555</v>
      </c>
      <c r="B213" t="s">
        <v>1382</v>
      </c>
      <c r="C213" t="s">
        <v>46</v>
      </c>
      <c r="D213" t="s">
        <v>1382</v>
      </c>
      <c r="E213" t="s">
        <v>1383</v>
      </c>
      <c r="F213" s="62">
        <v>450000</v>
      </c>
      <c r="G213" s="62" t="s">
        <v>638</v>
      </c>
      <c r="H213" s="66" t="s">
        <v>51</v>
      </c>
      <c r="I213" s="5">
        <v>43485</v>
      </c>
      <c r="J213" s="5" t="s">
        <v>1384</v>
      </c>
      <c r="M213" t="s">
        <v>135</v>
      </c>
      <c r="N213" t="s">
        <v>913</v>
      </c>
      <c r="O213" t="s">
        <v>904</v>
      </c>
    </row>
    <row r="214" spans="1:15" ht="15" customHeight="1" x14ac:dyDescent="0.25">
      <c r="A214">
        <v>2564</v>
      </c>
      <c r="B214" t="s">
        <v>1387</v>
      </c>
      <c r="C214" t="s">
        <v>46</v>
      </c>
      <c r="D214" t="s">
        <v>1387</v>
      </c>
      <c r="E214" t="s">
        <v>1388</v>
      </c>
      <c r="F214" s="62">
        <v>448000</v>
      </c>
      <c r="G214" s="62" t="s">
        <v>638</v>
      </c>
      <c r="H214" s="66" t="s">
        <v>51</v>
      </c>
      <c r="I214" s="5">
        <v>43481</v>
      </c>
      <c r="J214" s="5" t="s">
        <v>1389</v>
      </c>
      <c r="M214" t="s">
        <v>135</v>
      </c>
      <c r="N214" t="s">
        <v>913</v>
      </c>
      <c r="O214" t="s">
        <v>904</v>
      </c>
    </row>
    <row r="215" spans="1:15" ht="15" customHeight="1" x14ac:dyDescent="0.25">
      <c r="A215">
        <v>2565</v>
      </c>
      <c r="B215" t="s">
        <v>1385</v>
      </c>
      <c r="C215" t="s">
        <v>46</v>
      </c>
      <c r="D215" t="s">
        <v>1385</v>
      </c>
      <c r="E215" t="s">
        <v>1390</v>
      </c>
      <c r="F215" s="62">
        <v>520000</v>
      </c>
      <c r="G215" s="62" t="s">
        <v>638</v>
      </c>
      <c r="H215" s="66" t="s">
        <v>51</v>
      </c>
      <c r="I215" s="5">
        <v>43734</v>
      </c>
      <c r="J215" s="5" t="s">
        <v>1389</v>
      </c>
      <c r="M215" t="s">
        <v>135</v>
      </c>
      <c r="N215" t="s">
        <v>913</v>
      </c>
      <c r="O215" t="s">
        <v>904</v>
      </c>
    </row>
    <row r="216" spans="1:15" ht="15" customHeight="1" x14ac:dyDescent="0.25">
      <c r="A216">
        <v>2557</v>
      </c>
      <c r="B216" t="s">
        <v>1398</v>
      </c>
      <c r="C216" t="s">
        <v>46</v>
      </c>
      <c r="D216" t="s">
        <v>1398</v>
      </c>
      <c r="E216" t="s">
        <v>1399</v>
      </c>
      <c r="F216" s="62">
        <v>30000</v>
      </c>
      <c r="G216" s="62" t="s">
        <v>638</v>
      </c>
      <c r="H216" s="66" t="s">
        <v>51</v>
      </c>
      <c r="I216" s="5">
        <v>26755</v>
      </c>
      <c r="J216" s="5" t="s">
        <v>1394</v>
      </c>
      <c r="M216" t="s">
        <v>135</v>
      </c>
      <c r="N216" t="s">
        <v>913</v>
      </c>
      <c r="O216" t="s">
        <v>904</v>
      </c>
    </row>
    <row r="217" spans="1:15" ht="15" customHeight="1" x14ac:dyDescent="0.25">
      <c r="A217">
        <v>2560</v>
      </c>
      <c r="B217" t="s">
        <v>1400</v>
      </c>
      <c r="C217" t="s">
        <v>46</v>
      </c>
      <c r="D217" t="s">
        <v>1400</v>
      </c>
      <c r="E217" t="s">
        <v>1401</v>
      </c>
      <c r="F217" s="62">
        <v>190000</v>
      </c>
      <c r="G217" s="62" t="s">
        <v>638</v>
      </c>
      <c r="H217" s="66" t="s">
        <v>51</v>
      </c>
      <c r="I217" s="5">
        <v>39783</v>
      </c>
      <c r="J217" s="5" t="s">
        <v>1394</v>
      </c>
      <c r="M217" t="s">
        <v>135</v>
      </c>
      <c r="N217" t="s">
        <v>913</v>
      </c>
      <c r="O217" t="s">
        <v>904</v>
      </c>
    </row>
    <row r="218" spans="1:15" x14ac:dyDescent="0.25">
      <c r="A218">
        <v>1053</v>
      </c>
      <c r="B218" t="s">
        <v>1391</v>
      </c>
      <c r="C218" t="s">
        <v>46</v>
      </c>
      <c r="D218" t="s">
        <v>1391</v>
      </c>
      <c r="E218" t="s">
        <v>1392</v>
      </c>
      <c r="F218" s="62" t="s">
        <v>1393</v>
      </c>
      <c r="G218" s="62">
        <v>940000</v>
      </c>
      <c r="H218" s="66" t="s">
        <v>51</v>
      </c>
      <c r="I218" s="5">
        <v>42401</v>
      </c>
      <c r="J218" s="5" t="s">
        <v>1394</v>
      </c>
      <c r="K218" s="5">
        <v>45292</v>
      </c>
      <c r="L218" t="s">
        <v>908</v>
      </c>
      <c r="M218" t="s">
        <v>135</v>
      </c>
      <c r="N218" t="s">
        <v>913</v>
      </c>
      <c r="O218" t="s">
        <v>904</v>
      </c>
    </row>
    <row r="219" spans="1:15" x14ac:dyDescent="0.25">
      <c r="A219">
        <v>2561</v>
      </c>
      <c r="B219" t="s">
        <v>1402</v>
      </c>
      <c r="C219" t="s">
        <v>46</v>
      </c>
      <c r="D219" t="s">
        <v>1402</v>
      </c>
      <c r="E219" t="s">
        <v>1392</v>
      </c>
      <c r="F219" s="62">
        <v>500000</v>
      </c>
      <c r="G219" s="62" t="s">
        <v>638</v>
      </c>
      <c r="H219" s="66" t="s">
        <v>51</v>
      </c>
      <c r="I219" s="5">
        <v>42401</v>
      </c>
      <c r="J219" s="5" t="s">
        <v>1394</v>
      </c>
      <c r="M219" t="s">
        <v>135</v>
      </c>
      <c r="N219" t="s">
        <v>913</v>
      </c>
      <c r="O219" t="s">
        <v>904</v>
      </c>
    </row>
    <row r="220" spans="1:15" x14ac:dyDescent="0.25">
      <c r="A220">
        <v>2562</v>
      </c>
      <c r="B220" t="s">
        <v>1403</v>
      </c>
      <c r="C220" t="s">
        <v>46</v>
      </c>
      <c r="D220" t="s">
        <v>1404</v>
      </c>
      <c r="E220" t="s">
        <v>1405</v>
      </c>
      <c r="F220" s="62">
        <v>400000</v>
      </c>
      <c r="G220" s="62" t="s">
        <v>638</v>
      </c>
      <c r="H220" s="66" t="s">
        <v>51</v>
      </c>
      <c r="I220" s="5">
        <v>43251</v>
      </c>
      <c r="J220" s="5" t="s">
        <v>1394</v>
      </c>
      <c r="M220" t="s">
        <v>135</v>
      </c>
      <c r="N220" t="s">
        <v>913</v>
      </c>
      <c r="O220" t="s">
        <v>904</v>
      </c>
    </row>
    <row r="221" spans="1:15" x14ac:dyDescent="0.25">
      <c r="A221">
        <v>621</v>
      </c>
      <c r="B221" t="s">
        <v>1395</v>
      </c>
      <c r="C221" t="s">
        <v>46</v>
      </c>
      <c r="D221" t="s">
        <v>1395</v>
      </c>
      <c r="E221" t="s">
        <v>1396</v>
      </c>
      <c r="F221" s="62">
        <v>1420000</v>
      </c>
      <c r="G221" s="62" t="s">
        <v>1397</v>
      </c>
      <c r="H221" s="66" t="s">
        <v>336</v>
      </c>
      <c r="I221" s="5">
        <v>42917</v>
      </c>
      <c r="J221" s="5" t="s">
        <v>1394</v>
      </c>
      <c r="L221" t="s">
        <v>336</v>
      </c>
      <c r="M221" t="s">
        <v>135</v>
      </c>
      <c r="N221" t="s">
        <v>913</v>
      </c>
      <c r="O221" t="s">
        <v>904</v>
      </c>
    </row>
    <row r="222" spans="1:15" x14ac:dyDescent="0.25">
      <c r="A222">
        <v>2563</v>
      </c>
      <c r="B222" t="s">
        <v>1403</v>
      </c>
      <c r="C222" t="s">
        <v>46</v>
      </c>
      <c r="D222" t="s">
        <v>1403</v>
      </c>
      <c r="E222" t="s">
        <v>1406</v>
      </c>
      <c r="F222" s="62">
        <v>630000</v>
      </c>
      <c r="G222" s="62" t="s">
        <v>638</v>
      </c>
      <c r="H222" s="66" t="s">
        <v>51</v>
      </c>
      <c r="I222" s="5">
        <v>42296</v>
      </c>
      <c r="J222" s="5" t="s">
        <v>1394</v>
      </c>
      <c r="M222" t="s">
        <v>135</v>
      </c>
      <c r="N222" t="s">
        <v>913</v>
      </c>
      <c r="O222" t="s">
        <v>904</v>
      </c>
    </row>
    <row r="223" spans="1:15" x14ac:dyDescent="0.25">
      <c r="A223">
        <v>2567</v>
      </c>
      <c r="B223" t="s">
        <v>1407</v>
      </c>
      <c r="C223" t="s">
        <v>46</v>
      </c>
      <c r="D223" t="s">
        <v>1407</v>
      </c>
      <c r="E223" t="s">
        <v>1408</v>
      </c>
      <c r="F223" s="62">
        <v>220000</v>
      </c>
      <c r="G223" s="62" t="s">
        <v>638</v>
      </c>
      <c r="H223" s="66" t="s">
        <v>51</v>
      </c>
      <c r="I223" s="5">
        <v>32964</v>
      </c>
      <c r="J223" s="5" t="s">
        <v>1394</v>
      </c>
      <c r="M223" t="s">
        <v>135</v>
      </c>
      <c r="N223" t="s">
        <v>913</v>
      </c>
      <c r="O223" t="s">
        <v>904</v>
      </c>
    </row>
    <row r="224" spans="1:15" x14ac:dyDescent="0.25">
      <c r="A224">
        <v>2558</v>
      </c>
      <c r="B224" t="s">
        <v>1409</v>
      </c>
      <c r="C224" t="s">
        <v>46</v>
      </c>
      <c r="D224" t="s">
        <v>1409</v>
      </c>
      <c r="E224" t="s">
        <v>1410</v>
      </c>
      <c r="F224" s="62">
        <v>624000</v>
      </c>
      <c r="G224" s="62" t="s">
        <v>638</v>
      </c>
      <c r="H224" s="66" t="s">
        <v>51</v>
      </c>
      <c r="I224" s="5">
        <v>43739</v>
      </c>
      <c r="J224" s="5" t="s">
        <v>1411</v>
      </c>
      <c r="M224" t="s">
        <v>135</v>
      </c>
      <c r="N224" t="s">
        <v>913</v>
      </c>
      <c r="O224" t="s">
        <v>904</v>
      </c>
    </row>
    <row r="225" spans="1:15" x14ac:dyDescent="0.25">
      <c r="A225">
        <v>2559</v>
      </c>
      <c r="B225" t="s">
        <v>1412</v>
      </c>
      <c r="C225" t="s">
        <v>46</v>
      </c>
      <c r="D225" t="s">
        <v>1412</v>
      </c>
      <c r="E225" t="s">
        <v>1413</v>
      </c>
      <c r="F225" s="62">
        <v>450000</v>
      </c>
      <c r="G225" s="62" t="s">
        <v>638</v>
      </c>
      <c r="H225" s="66" t="s">
        <v>51</v>
      </c>
      <c r="I225" s="5">
        <v>36122</v>
      </c>
      <c r="J225" s="5" t="s">
        <v>1414</v>
      </c>
      <c r="M225" t="s">
        <v>135</v>
      </c>
      <c r="N225" t="s">
        <v>913</v>
      </c>
      <c r="O225" t="s">
        <v>904</v>
      </c>
    </row>
    <row r="226" spans="1:15" x14ac:dyDescent="0.25">
      <c r="A226">
        <v>2667</v>
      </c>
      <c r="B226" t="s">
        <v>1186</v>
      </c>
      <c r="C226" t="s">
        <v>46</v>
      </c>
      <c r="D226" t="s">
        <v>1187</v>
      </c>
      <c r="E226" t="s">
        <v>1188</v>
      </c>
      <c r="F226" s="62">
        <v>1865</v>
      </c>
      <c r="G226" s="62">
        <v>9325</v>
      </c>
      <c r="H226" s="66" t="s">
        <v>51</v>
      </c>
      <c r="I226" s="5">
        <v>45253</v>
      </c>
      <c r="J226" s="5">
        <v>47080</v>
      </c>
      <c r="K226" s="5">
        <v>46811</v>
      </c>
      <c r="L226" t="s">
        <v>122</v>
      </c>
      <c r="M226" t="s">
        <v>135</v>
      </c>
      <c r="N226" t="s">
        <v>1535</v>
      </c>
      <c r="O226" t="s">
        <v>909</v>
      </c>
    </row>
  </sheetData>
  <autoFilter ref="A2:U226" xr:uid="{AEFA86D3-2134-46B4-8B5B-4593A8732FEF}">
    <filterColumn colId="2">
      <filters blank="1">
        <filter val="Both"/>
        <filter val="LBW"/>
        <filter val="SSA"/>
        <filter val="Wandsworth"/>
      </filters>
    </filterColumn>
    <sortState xmlns:xlrd2="http://schemas.microsoft.com/office/spreadsheetml/2017/richdata2" ref="A3:U225">
      <sortCondition ref="J2:J223"/>
    </sortState>
  </autoFilter>
  <pageMargins left="0.70866141732283472" right="0.70866141732283472" top="0.74803149606299213" bottom="0.74803149606299213" header="0.31496062992125984" footer="0.31496062992125984"/>
  <pageSetup paperSize="8" fitToHeight="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6A1CFA4BCFB24D9A43071F5FBBB6D9" ma:contentTypeVersion="5" ma:contentTypeDescription="Create a new document." ma:contentTypeScope="" ma:versionID="629401dc49f6cb4e21069593a6e88cd2">
  <xsd:schema xmlns:xsd="http://www.w3.org/2001/XMLSchema" xmlns:xs="http://www.w3.org/2001/XMLSchema" xmlns:p="http://schemas.microsoft.com/office/2006/metadata/properties" xmlns:ns2="76d09d67-fc87-46d6-a245-a89003bffcf6" xmlns:ns3="30af6bd7-e4eb-4aec-a9e7-d15f9296da71" targetNamespace="http://schemas.microsoft.com/office/2006/metadata/properties" ma:root="true" ma:fieldsID="2a121c2bf5646fbac692e6f043efb4a7" ns2:_="" ns3:_="">
    <xsd:import namespace="76d09d67-fc87-46d6-a245-a89003bffcf6"/>
    <xsd:import namespace="30af6bd7-e4eb-4aec-a9e7-d15f9296da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09d67-fc87-46d6-a245-a89003bffc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af6bd7-e4eb-4aec-a9e7-d15f9296da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0af6bd7-e4eb-4aec-a9e7-d15f9296da71">
      <UserInfo>
        <DisplayName>James Petersen (CIT)</DisplayName>
        <AccountId>35</AccountId>
        <AccountType/>
      </UserInfo>
      <UserInfo>
        <DisplayName>Petersen, James</DisplayName>
        <AccountId>36</AccountId>
        <AccountType/>
      </UserInfo>
      <UserInfo>
        <DisplayName>Begum, Habiba</DisplayName>
        <AccountId>17</AccountId>
        <AccountType/>
      </UserInfo>
      <UserInfo>
        <DisplayName>Steggles, Nicola</DisplayName>
        <AccountId>48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58A2A-728B-4149-B343-1526B14B8F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09d67-fc87-46d6-a245-a89003bffcf6"/>
    <ds:schemaRef ds:uri="30af6bd7-e4eb-4aec-a9e7-d15f9296da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A2A31E-71F8-49EE-AD11-9534A6B55B93}">
  <ds:schemaRefs>
    <ds:schemaRef ds:uri="http://purl.org/dc/terms/"/>
    <ds:schemaRef ds:uri="http://schemas.microsoft.com/office/2006/documentManagement/types"/>
    <ds:schemaRef ds:uri="http://purl.org/dc/elements/1.1/"/>
    <ds:schemaRef ds:uri="http://schemas.microsoft.com/office/2006/metadata/properties"/>
    <ds:schemaRef ds:uri="30af6bd7-e4eb-4aec-a9e7-d15f9296da71"/>
    <ds:schemaRef ds:uri="http://schemas.microsoft.com/office/infopath/2007/PartnerControls"/>
    <ds:schemaRef ds:uri="http://schemas.openxmlformats.org/package/2006/metadata/core-properties"/>
    <ds:schemaRef ds:uri="76d09d67-fc87-46d6-a245-a89003bffcf6"/>
    <ds:schemaRef ds:uri="http://www.w3.org/XML/1998/namespace"/>
    <ds:schemaRef ds:uri="http://purl.org/dc/dcmitype/"/>
  </ds:schemaRefs>
</ds:datastoreItem>
</file>

<file path=customXml/itemProps3.xml><?xml version="1.0" encoding="utf-8"?>
<ds:datastoreItem xmlns:ds="http://schemas.openxmlformats.org/officeDocument/2006/customXml" ds:itemID="{CFC854D9-3FEC-40D8-9CB3-15DFB57DA09B}">
  <ds:schemaRefs>
    <ds:schemaRef ds:uri="http://schemas.microsoft.com/sharepoint/v3/contenttype/forms"/>
  </ds:schemaRefs>
</ds:datastoreItem>
</file>

<file path=docMetadata/LabelInfo.xml><?xml version="1.0" encoding="utf-8"?>
<clbl:labelList xmlns:clbl="http://schemas.microsoft.com/office/2020/mipLabelMetadata">
  <clbl:label id="{763da656-5c75-4f6d-9461-4a3ce9a537cc}" enabled="1" method="Privilege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Environment</vt:lpstr>
      <vt:lpstr>People</vt:lpstr>
      <vt:lpstr>Corporate</vt:lpstr>
      <vt:lpstr>Corporate1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Desveaux, Eric</dc:creator>
  <cp:keywords/>
  <dc:description/>
  <cp:lastModifiedBy>Habiba Begum</cp:lastModifiedBy>
  <cp:revision/>
  <dcterms:created xsi:type="dcterms:W3CDTF">2015-06-05T18:17:20Z</dcterms:created>
  <dcterms:modified xsi:type="dcterms:W3CDTF">2023-06-29T11:23:57Z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3da656-5c75-4f6d-9461-4a3ce9a537cc_Enabled">
    <vt:lpwstr>True</vt:lpwstr>
  </property>
  <property fmtid="{D5CDD505-2E9C-101B-9397-08002B2CF9AE}" pid="3" name="MSIP_Label_763da656-5c75-4f6d-9461-4a3ce9a537cc_SiteId">
    <vt:lpwstr>d9d3f5ac-f803-49be-949f-14a7074d74a7</vt:lpwstr>
  </property>
  <property fmtid="{D5CDD505-2E9C-101B-9397-08002B2CF9AE}" pid="4" name="MSIP_Label_763da656-5c75-4f6d-9461-4a3ce9a537cc_Owner">
    <vt:lpwstr>Eric.Desveaux@RichmondandWandsworth.gov.uk</vt:lpwstr>
  </property>
  <property fmtid="{D5CDD505-2E9C-101B-9397-08002B2CF9AE}" pid="5" name="MSIP_Label_763da656-5c75-4f6d-9461-4a3ce9a537cc_SetDate">
    <vt:lpwstr>2020-02-27T13:45:42.9768821Z</vt:lpwstr>
  </property>
  <property fmtid="{D5CDD505-2E9C-101B-9397-08002B2CF9AE}" pid="6" name="MSIP_Label_763da656-5c75-4f6d-9461-4a3ce9a537cc_Name">
    <vt:lpwstr>Official</vt:lpwstr>
  </property>
  <property fmtid="{D5CDD505-2E9C-101B-9397-08002B2CF9AE}" pid="7" name="MSIP_Label_763da656-5c75-4f6d-9461-4a3ce9a537cc_Application">
    <vt:lpwstr>Microsoft Azure Information Protection</vt:lpwstr>
  </property>
  <property fmtid="{D5CDD505-2E9C-101B-9397-08002B2CF9AE}" pid="8" name="MSIP_Label_763da656-5c75-4f6d-9461-4a3ce9a537cc_ActionId">
    <vt:lpwstr>c6fe5668-0a75-4271-8206-c38835ab2042</vt:lpwstr>
  </property>
  <property fmtid="{D5CDD505-2E9C-101B-9397-08002B2CF9AE}" pid="9" name="MSIP_Label_763da656-5c75-4f6d-9461-4a3ce9a537cc_Extended_MSFT_Method">
    <vt:lpwstr>Automatic</vt:lpwstr>
  </property>
  <property fmtid="{D5CDD505-2E9C-101B-9397-08002B2CF9AE}" pid="10" name="Sensitivity">
    <vt:lpwstr>Official</vt:lpwstr>
  </property>
  <property fmtid="{D5CDD505-2E9C-101B-9397-08002B2CF9AE}" pid="11" name="ContentTypeId">
    <vt:lpwstr>0x010100696A1CFA4BCFB24D9A43071F5FBBB6D9</vt:lpwstr>
  </property>
</Properties>
</file>